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868" windowHeight="8832" tabRatio="769" firstSheet="6" activeTab="16"/>
  </bookViews>
  <sheets>
    <sheet name="COPERTINA" sheetId="1" r:id="rId1"/>
    <sheet name="SOCIO EDUCATIVO" sheetId="2" r:id="rId2"/>
    <sheet name="CENTRI VACANZA" sheetId="3" r:id="rId3"/>
    <sheet name="TRASPORTO SCOLASTICO" sheetId="4" r:id="rId4"/>
    <sheet name="MENSE" sheetId="5" r:id="rId5"/>
    <sheet name="PRE E POST ACCOGLIENZA" sheetId="6" r:id="rId6"/>
    <sheet name="ATTIVITA' MOTORIA" sheetId="7" r:id="rId7"/>
    <sheet name="IMP-SPORTIVI" sheetId="8" r:id="rId8"/>
    <sheet name="PASTI CALDI" sheetId="9" r:id="rId9"/>
    <sheet name="SOGG.ANZIANI" sheetId="10" r:id="rId10"/>
    <sheet name="ASILO NIDO" sheetId="11" r:id="rId11"/>
    <sheet name="ILLUMINAZIONE VOTIVA" sheetId="12" r:id="rId12"/>
    <sheet name="PISCINA" sheetId="13" r:id="rId13"/>
    <sheet name="SAD" sheetId="14" r:id="rId14"/>
    <sheet name="CASE MINIME" sheetId="15" r:id="rId15"/>
    <sheet name="SALE COMUNALI" sheetId="16" r:id="rId16"/>
    <sheet name="RIEPILOGO" sheetId="17" r:id="rId17"/>
  </sheets>
  <definedNames>
    <definedName name="_xlnm.Print_Area" localSheetId="10">'ASILO NIDO'!$A$1:$H$14</definedName>
    <definedName name="_xlnm.Print_Area" localSheetId="6">'ATTIVITA'' MOTORIA'!$A$1:$H$16</definedName>
    <definedName name="_xlnm.Print_Area" localSheetId="14">'CASE MINIME'!$A$1:$H$12</definedName>
    <definedName name="_xlnm.Print_Area" localSheetId="2">'CENTRI VACANZA'!$A$1:$H$28</definedName>
    <definedName name="_xlnm.Print_Area" localSheetId="11">'ILLUMINAZIONE VOTIVA'!$A$1:$H$12</definedName>
    <definedName name="_xlnm.Print_Area" localSheetId="7">'IMP-SPORTIVI'!$A$1:$H$12</definedName>
    <definedName name="_xlnm.Print_Area" localSheetId="4">'MENSE'!$A$1:$H$12</definedName>
    <definedName name="_xlnm.Print_Area" localSheetId="8">'PASTI CALDI'!$A$1:$H$15</definedName>
    <definedName name="_xlnm.Print_Area" localSheetId="5">'PRE E POST ACCOGLIENZA'!$A$1:$H$15</definedName>
    <definedName name="_xlnm.Print_Area" localSheetId="16">'RIEPILOGO'!$A$1:$E$22</definedName>
    <definedName name="_xlnm.Print_Area" localSheetId="13">'SAD'!$A$1:$H$12</definedName>
    <definedName name="_xlnm.Print_Area" localSheetId="1">'SOCIO EDUCATIVO'!$A$1:$H$16</definedName>
    <definedName name="_xlnm.Print_Area" localSheetId="9">'SOGG.ANZIANI'!$A$1:$H$12</definedName>
    <definedName name="_xlnm.Print_Area" localSheetId="3">'TRASPORTO SCOLASTICO'!$A$1:$H$17</definedName>
  </definedNames>
  <calcPr fullCalcOnLoad="1"/>
</workbook>
</file>

<file path=xl/sharedStrings.xml><?xml version="1.0" encoding="utf-8"?>
<sst xmlns="http://schemas.openxmlformats.org/spreadsheetml/2006/main" count="456" uniqueCount="210">
  <si>
    <t xml:space="preserve"> </t>
  </si>
  <si>
    <t>CAP.</t>
  </si>
  <si>
    <t>ENTRATA</t>
  </si>
  <si>
    <t>SPESA</t>
  </si>
  <si>
    <t>TOTALI</t>
  </si>
  <si>
    <t>PERCENTUALE DI INCIDENZA DELL'ENTRATA SULLA SPESA:</t>
  </si>
  <si>
    <t>MECC.</t>
  </si>
  <si>
    <t>EURO</t>
  </si>
  <si>
    <t>PROVENTI SOGGIORNI ANZIANI</t>
  </si>
  <si>
    <t>PROVENTI S.A.D.</t>
  </si>
  <si>
    <t>COSTI S.A.D.</t>
  </si>
  <si>
    <t>PROSPETTO RIEPILOGATIVO SERVIZI A DOMANDA INDIVIDUALE</t>
  </si>
  <si>
    <t>PROVENTI IMPIANTI SPORTIVI</t>
  </si>
  <si>
    <t>COSTI SOGGIORNI ANZIANI</t>
  </si>
  <si>
    <t>COSTI IMPIANTI SPORTIVI</t>
  </si>
  <si>
    <t>PERCENTUALE TOTALE DI INCIDENZA DELL'ENTRATA SULLA SPESA</t>
  </si>
  <si>
    <t>Provincia di Udine</t>
  </si>
  <si>
    <t>PROSPETTO RIEPILOGATIVO</t>
  </si>
  <si>
    <t>SERVIZI A DOMANDA INDIVIDUALE</t>
  </si>
  <si>
    <t>PROVENTI PASTI CALDI</t>
  </si>
  <si>
    <t>PROVENTI MENSE SCOLASTICHE</t>
  </si>
  <si>
    <t>COSTI MENSE SCOLASTICHE</t>
  </si>
  <si>
    <t>PROVENTI SERVIZIO ASILO NIDO</t>
  </si>
  <si>
    <t>COSTI SERVIZIO ASILO NIDO</t>
  </si>
  <si>
    <t>VARI</t>
  </si>
  <si>
    <t>COMUNE DI MANZANO</t>
  </si>
  <si>
    <t>PROVENTI CENTRI VACANZA</t>
  </si>
  <si>
    <t>3.01.0840</t>
  </si>
  <si>
    <t>455</t>
  </si>
  <si>
    <t>PROVENTI DA SERVIZI CENTRI VACANZE</t>
  </si>
  <si>
    <t>1.10.04.02</t>
  </si>
  <si>
    <t>2343</t>
  </si>
  <si>
    <t>CENTRO VACANZE - ACQUISTO DI BENI</t>
  </si>
  <si>
    <t>2342</t>
  </si>
  <si>
    <t>2.05.0441</t>
  </si>
  <si>
    <t>285</t>
  </si>
  <si>
    <t>2.02.0230</t>
  </si>
  <si>
    <t>208/01</t>
  </si>
  <si>
    <t>CONTRIBUTO REGIONALE STIMATO</t>
  </si>
  <si>
    <t>1.10.04.03</t>
  </si>
  <si>
    <t>PERCENTUALE DI INCIDENZA DELL'ENTRATA SULLA SPESA COMPLESSIVA</t>
  </si>
  <si>
    <t>3.01.0700</t>
  </si>
  <si>
    <t>365</t>
  </si>
  <si>
    <t>TARIFFE SERVIZIO PRE E POST ACCOGLIENZA NELLE SCUOLE</t>
  </si>
  <si>
    <t>1.04.05.03</t>
  </si>
  <si>
    <t>1087</t>
  </si>
  <si>
    <t>2.02.0170</t>
  </si>
  <si>
    <t>199</t>
  </si>
  <si>
    <t>1.04.05.02</t>
  </si>
  <si>
    <t>1081</t>
  </si>
  <si>
    <t>1080</t>
  </si>
  <si>
    <t>1.04.05.01</t>
  </si>
  <si>
    <t>vari</t>
  </si>
  <si>
    <t>370</t>
  </si>
  <si>
    <t>3.01.0590</t>
  </si>
  <si>
    <t>1.06.02.02</t>
  </si>
  <si>
    <t>2126</t>
  </si>
  <si>
    <t>1.06.02.03</t>
  </si>
  <si>
    <t>2125</t>
  </si>
  <si>
    <t>2127</t>
  </si>
  <si>
    <t>PROVENTI DA SERVIZI VACANZE ANZIANI</t>
  </si>
  <si>
    <t>456</t>
  </si>
  <si>
    <t>3.01.0850</t>
  </si>
  <si>
    <t>2291</t>
  </si>
  <si>
    <t>1.10.04.01</t>
  </si>
  <si>
    <t>PERSONALE</t>
  </si>
  <si>
    <t>1.10.01.03</t>
  </si>
  <si>
    <t>2003</t>
  </si>
  <si>
    <t>2004</t>
  </si>
  <si>
    <t>1.10.01.02</t>
  </si>
  <si>
    <t>360</t>
  </si>
  <si>
    <t>RETTE FREQUENZA ASILO NIDO COMUNALE</t>
  </si>
  <si>
    <t>208/2</t>
  </si>
  <si>
    <t>CONTRIBUTO REGIONALE PER GESTIONE ASILO NIDO</t>
  </si>
  <si>
    <t>PROVENTI DA SERVIZI ATTIVITA' MOTORIA</t>
  </si>
  <si>
    <t>453</t>
  </si>
  <si>
    <t>3.01.0820</t>
  </si>
  <si>
    <t>2272/06</t>
  </si>
  <si>
    <t>1.10.04.01 e 1.10.04 07</t>
  </si>
  <si>
    <t>2272.2</t>
  </si>
  <si>
    <t>ACQUISTO BENI PER SERVIZIO PASTI CALDI</t>
  </si>
  <si>
    <t>454</t>
  </si>
  <si>
    <t>3.01.0830</t>
  </si>
  <si>
    <t>ALTRE SPESE (assicurazioni, bolli auto, benzina..)</t>
  </si>
  <si>
    <t>COSTI SERVIZIO PASTI CALDI</t>
  </si>
  <si>
    <t>350</t>
  </si>
  <si>
    <t>3.01.0740</t>
  </si>
  <si>
    <t>PROVENTI ILLUMINAZIONE VOTIVA</t>
  </si>
  <si>
    <t>N.B. Servizio in concessione</t>
  </si>
  <si>
    <t>1.08.01.01</t>
  </si>
  <si>
    <t>PERSONALE OPERAIO</t>
  </si>
  <si>
    <t>PERSONALE SOCIO ASSISTENZIALE</t>
  </si>
  <si>
    <t>2304</t>
  </si>
  <si>
    <t>451</t>
  </si>
  <si>
    <t>3.01.0800</t>
  </si>
  <si>
    <t>PROVENTI DA SERVIZI DI ASSISTENZA ABITATIVA</t>
  </si>
  <si>
    <t>362</t>
  </si>
  <si>
    <t>PROVENTI DA TRASPORTO SCOLASTICO</t>
  </si>
  <si>
    <t>3.01.0720</t>
  </si>
  <si>
    <t>1086</t>
  </si>
  <si>
    <t>1085</t>
  </si>
  <si>
    <t>SPESE DI GESTIONE MENSE - ACQUISTO BENI</t>
  </si>
  <si>
    <t>PERSONALE  (cuoche   e assistenti sociali- stima)</t>
  </si>
  <si>
    <t>SERVIZIO SOCIO EDUCATIVO IN FAVORE DEI MINORI</t>
  </si>
  <si>
    <t>459</t>
  </si>
  <si>
    <t>1.10.04.05</t>
  </si>
  <si>
    <t>COSTI CENTRI VACANZA</t>
  </si>
  <si>
    <t>PROVENTI SERVIZIO SOCIO EDUCATIVO</t>
  </si>
  <si>
    <t>COSTI SERVIZIO SOCIO EDUCATIVO</t>
  </si>
  <si>
    <t>PROVENTI SERVIZIO TRASPORTO SCOLASTICO</t>
  </si>
  <si>
    <t>COSTI SERVIZIO TRASPORTO SCOLASTICO</t>
  </si>
  <si>
    <t>PROVENTI CORSI ATTIVITA' MOTORIA</t>
  </si>
  <si>
    <t>COSTI SERVIZIO ATTIVITA' MOTORIA</t>
  </si>
  <si>
    <t>PROVENTI SERVIZIO ILLUMINAZIONE VOTIVA</t>
  </si>
  <si>
    <t>-</t>
  </si>
  <si>
    <t>PROVENTI SERVIZIO CASE MINIME</t>
  </si>
  <si>
    <t>COSTI GESTIONE CASE MINIME</t>
  </si>
  <si>
    <t xml:space="preserve">PERCENTUALE DI INCIDENZA DELL'ENTRATA DA UTENZA SULLA SPESA </t>
  </si>
  <si>
    <t>PERCENTUALE DI INCIDENZA DELL'ENTRATA DA UTENZA SULLA SPESA</t>
  </si>
  <si>
    <t>PERCENTUALE DI INCIDENZA DELL'ENTRATA  DA UTENZA SULLA SPESA</t>
  </si>
  <si>
    <t>2332</t>
  </si>
  <si>
    <t>QUOTA DA TRASFERIRE ALL'AMBITO PER INTERVENTI ASSISTENZIALI MINORI</t>
  </si>
  <si>
    <t>2272/1</t>
  </si>
  <si>
    <t>ABBATTIMENTO RETTE ASILO NIDO</t>
  </si>
  <si>
    <t>1997</t>
  </si>
  <si>
    <t>3.01.0580</t>
  </si>
  <si>
    <t>371</t>
  </si>
  <si>
    <t>CANONE PISCINA COMUNALE</t>
  </si>
  <si>
    <t>197</t>
  </si>
  <si>
    <t>CONTRIBUTO  REGIONALE MENSA SCOLASTICA</t>
  </si>
  <si>
    <t>CONTRIBUTO PROVINCIALE MENSA BIOLOGICA</t>
  </si>
  <si>
    <t>457</t>
  </si>
  <si>
    <t>3.01.0870</t>
  </si>
  <si>
    <t>PROVENTI SALE COMUNALI</t>
  </si>
  <si>
    <t>PROVENTI PISCINA COMUNALE</t>
  </si>
  <si>
    <t>2.05.0440</t>
  </si>
  <si>
    <t>COSTI GESTIONE SERVIZIO SALE COM.</t>
  </si>
  <si>
    <t>CONTRIBUTO REGIONALE STIMATO (parte)</t>
  </si>
  <si>
    <t xml:space="preserve">COSTO ORGANIZZAZIONE CORSO (quota parte) </t>
  </si>
  <si>
    <t>CONTRIBUTO REGIONALE STIMATO (quota parte)</t>
  </si>
  <si>
    <t>PROVENTI SERVIZI DIVERSI (quota parte)</t>
  </si>
  <si>
    <t>APPALTO SERVIZIO PASTI CALDI (quota parte)</t>
  </si>
  <si>
    <t>%</t>
  </si>
  <si>
    <t>1.06.02.05</t>
  </si>
  <si>
    <t>2135</t>
  </si>
  <si>
    <t>CONTRIBUTO SPESE GESTIONE IMPIANTI SPORTIVI</t>
  </si>
  <si>
    <t>PROVENTI MENSA SCOLASTICA</t>
  </si>
  <si>
    <t>364</t>
  </si>
  <si>
    <t>COSTO DIPENDENTI SERVIZIO ALLE PERSONE</t>
  </si>
  <si>
    <t>Per memoria</t>
  </si>
  <si>
    <t>CONTRIBUTO PROVINCIALE PER INIZIATIVE A FAVORE DEI GIOVANI (parte)</t>
  </si>
  <si>
    <t>CENTRO VACANZE - CONTRATTO DI SERVIZIO</t>
  </si>
  <si>
    <t>GESTIONE SERVIZIO TRASPORTI SCOLASTICI - ACQUISTO DI BENI</t>
  </si>
  <si>
    <t>GESTIONE MENSE SCOLASTICHE - ACQUISTO DI BENI</t>
  </si>
  <si>
    <t>1079</t>
  </si>
  <si>
    <t>GESTIONE MENSE SCOLASTICHE - MANUTENZIONI E RIPARAZIONI</t>
  </si>
  <si>
    <t>1082</t>
  </si>
  <si>
    <t>GESTIONE MENSE SCOLASTICHE - ALTRI SERVIZI</t>
  </si>
  <si>
    <t>PRE E POST ACCOGLIENZA NELLE SCUOLE - SERVIZI AUSILIARI</t>
  </si>
  <si>
    <t>IMPIANTI SPORTIVI - UTENZE E CANONI (quota parte)</t>
  </si>
  <si>
    <t>proventi da impianti sportivi</t>
  </si>
  <si>
    <t>IMPIANTI SPORTIVI - ACQUISTO DI BENI</t>
  </si>
  <si>
    <t>IMPIANTI SPORTIVI - UTENZE E CANONI  (quota parte)</t>
  </si>
  <si>
    <t>IMPIANTI SPORTIVI - SERVIZI AUSILIARI</t>
  </si>
  <si>
    <t>VACANZE ANZIANI - PRESTAZIONE DI SERVIZI</t>
  </si>
  <si>
    <t>GESTIONE ASILO NIDO COMUNALE - CONTRATTO DI SERVIZIO</t>
  </si>
  <si>
    <t>GESTIONE ASILO NIDO COMUNALE - ACQUISTO DI BENI</t>
  </si>
  <si>
    <t>2005</t>
  </si>
  <si>
    <t>2006</t>
  </si>
  <si>
    <t>GESTIONE ASILO NIDO COMUNALE - MANUTENZIONI E RIPARAZIONI</t>
  </si>
  <si>
    <t>GESTIONE ASILO NIDO COMUNALE - UTENZE  E CANONI</t>
  </si>
  <si>
    <t>2302</t>
  </si>
  <si>
    <t>UTENZE E CANONI</t>
  </si>
  <si>
    <t>PRESTAZIONE DI SERVIZI</t>
  </si>
  <si>
    <t>2131</t>
  </si>
  <si>
    <t>230</t>
  </si>
  <si>
    <t>TRASFERIMENTO DA AMBITO PER ABBATTIMENTO RETTE ASILO NIDO</t>
  </si>
  <si>
    <t>225</t>
  </si>
  <si>
    <t>TRASFERIMENTI CORRENTI DA ALTRE AMMINISTRAZIONI LOCALI</t>
  </si>
  <si>
    <t>SERVIZIO SOCIO EDUCATIVO  ANNO 2017</t>
  </si>
  <si>
    <t>GESTIONE MENSE SCOLASTICHE - CONTRATTO DI SERVIZIO- quota parte</t>
  </si>
  <si>
    <t>1084</t>
  </si>
  <si>
    <t>TRASPORTO SCOLASTICO- CONTRATTO DI SERVIZIO</t>
  </si>
  <si>
    <t>GESTIONE MENSE SCOLASTICHE - CONTRATTO DI SERVIZIO- QUOTA PARTE</t>
  </si>
  <si>
    <t>SERVIZIO CENTRI VACANZA  ANNO 2017</t>
  </si>
  <si>
    <t>SERVIZIO TRASPORTO SCOLASTICO   ANNO 2017</t>
  </si>
  <si>
    <t>SERVIZIO MENSA SCOLASTICA ANNO 2017</t>
  </si>
  <si>
    <t>SERVIZIO CORSI ATTIVITA' MOTORIA  2017</t>
  </si>
  <si>
    <t>SERVIZIO UTILIZZO IMPIANTI SPORTIVI ANNO 2017</t>
  </si>
  <si>
    <t>IMPIANTI SPORTIVI - MANUTENZIONI E RIPARAZIONI - QUOTA PARTE</t>
  </si>
  <si>
    <t>SERVIZIO PASTI CALDI  ANNO 2017</t>
  </si>
  <si>
    <t>SERVIZIO SOGGIORNI ANZIANI ANNO 2017</t>
  </si>
  <si>
    <t>SERVIZIO NIDO D'INFANZIA ANNO 2017</t>
  </si>
  <si>
    <t>ILLUMINAZIONE VOTIVA ANNO 2017</t>
  </si>
  <si>
    <t>PISCINA COMUNALE ANNO 2017</t>
  </si>
  <si>
    <t>SERVIZIO ASSISTENZA DOMICILIARE ANNO 2017</t>
  </si>
  <si>
    <t>CASE MINIME ANNO 2017</t>
  </si>
  <si>
    <t>SALE COMUNALI ANNO 2017</t>
  </si>
  <si>
    <t>ANNO 2017</t>
  </si>
  <si>
    <t>2010</t>
  </si>
  <si>
    <t>1.10.01.05</t>
  </si>
  <si>
    <t>Per memoria: il servizio è svolto dall'Ambito distrettuale del cividalese (UTI del Natisone)</t>
  </si>
  <si>
    <t>SERVIZIO PRE E POST ACCOGLIENZA SCUOLE ANNO 2017</t>
  </si>
  <si>
    <t xml:space="preserve">PROVENTI SERVIZIO PRE E POST ACCOGLIENZA SCUOLE </t>
  </si>
  <si>
    <t>COSTI SERVIZIO PRE E POST ACCOGLIENZA NELLE SCUOLE MATERNE</t>
  </si>
  <si>
    <t>CONSUNTIVO 2017</t>
  </si>
  <si>
    <t>GESTIONE SERVIZIO TRASPORTI SCOLASTICI - MANUTENZIONI E RIPARAZIONI - quota parte</t>
  </si>
  <si>
    <t>PERSONALE IMPIEGATO PER SERVIZIO TRASPORTO - quota parte</t>
  </si>
  <si>
    <t>COSTO SCUOLABUS - quota parte</t>
  </si>
  <si>
    <t>UTENZE CANONI E PRESTAZIONI DI SERVIZI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</si>
</sst>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#,##0.00_ ;\-#,##0.00\ "/>
    <numFmt numFmtId="174" formatCode="0.000%"/>
  </numFmts>
  <fonts count="48">
    <font>
      <sz val="12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3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3" fontId="2" fillId="33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3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3" fillId="0" borderId="10" xfId="45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left" vertical="center" wrapText="1"/>
    </xf>
    <xf numFmtId="43" fontId="3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3" fontId="2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left" vertical="top" wrapText="1"/>
    </xf>
    <xf numFmtId="43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49" fontId="1" fillId="34" borderId="10" xfId="0" applyNumberFormat="1" applyFont="1" applyFill="1" applyBorder="1" applyAlignment="1">
      <alignment horizontal="left" vertical="center" wrapText="1"/>
    </xf>
    <xf numFmtId="10" fontId="3" fillId="34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3" fontId="0" fillId="34" borderId="0" xfId="0" applyNumberFormat="1" applyFill="1" applyBorder="1" applyAlignment="1">
      <alignment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0" sqref="A10"/>
    </sheetView>
  </sheetViews>
  <sheetFormatPr defaultColWidth="9.00390625" defaultRowHeight="15.75"/>
  <cols>
    <col min="1" max="1" width="98.75390625" style="0" customWidth="1"/>
  </cols>
  <sheetData>
    <row r="1" ht="15">
      <c r="A1" s="22"/>
    </row>
    <row r="2" ht="15">
      <c r="A2" s="17"/>
    </row>
    <row r="3" ht="28.5" customHeight="1">
      <c r="A3" s="45" t="s">
        <v>25</v>
      </c>
    </row>
    <row r="4" ht="15">
      <c r="A4" s="45" t="s">
        <v>16</v>
      </c>
    </row>
    <row r="5" ht="15">
      <c r="A5" s="45"/>
    </row>
    <row r="6" ht="66.75" customHeight="1">
      <c r="A6" s="45"/>
    </row>
    <row r="7" ht="15">
      <c r="A7" s="45" t="s">
        <v>17</v>
      </c>
    </row>
    <row r="8" ht="15">
      <c r="A8" s="45" t="s">
        <v>18</v>
      </c>
    </row>
    <row r="9" ht="112.5" customHeight="1">
      <c r="A9" s="45"/>
    </row>
    <row r="10" ht="15">
      <c r="A10" s="45" t="s">
        <v>205</v>
      </c>
    </row>
    <row r="11" ht="15">
      <c r="A11" s="17"/>
    </row>
    <row r="12" ht="15">
      <c r="A12" s="17"/>
    </row>
    <row r="33" ht="15">
      <c r="A33" s="22"/>
    </row>
    <row r="35" ht="24">
      <c r="A35" s="20"/>
    </row>
    <row r="36" ht="24">
      <c r="A36" s="20"/>
    </row>
    <row r="37" ht="24">
      <c r="A37" s="20"/>
    </row>
    <row r="38" ht="24">
      <c r="A38" s="20"/>
    </row>
    <row r="39" ht="30">
      <c r="A39" s="21"/>
    </row>
    <row r="40" ht="30">
      <c r="A40" s="21"/>
    </row>
    <row r="41" ht="24">
      <c r="A41" s="20"/>
    </row>
    <row r="42" ht="24">
      <c r="A42" s="20"/>
    </row>
  </sheetData>
  <sheetProtection/>
  <printOptions/>
  <pageMargins left="0.3937007874015748" right="0.3937007874015748" top="1.4566929133858268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L6" sqref="L6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8" t="s">
        <v>191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6" t="s">
        <v>62</v>
      </c>
      <c r="B4" s="36" t="s">
        <v>61</v>
      </c>
      <c r="C4" s="38" t="s">
        <v>60</v>
      </c>
      <c r="D4" s="37">
        <v>11154</v>
      </c>
      <c r="E4" s="36" t="s">
        <v>39</v>
      </c>
      <c r="F4" s="36" t="s">
        <v>63</v>
      </c>
      <c r="G4" s="38" t="s">
        <v>164</v>
      </c>
      <c r="H4" s="37">
        <v>16138.53</v>
      </c>
    </row>
    <row r="5" spans="1:8" s="34" customFormat="1" ht="35.25" customHeight="1">
      <c r="A5" s="36" t="s">
        <v>36</v>
      </c>
      <c r="B5" s="36" t="s">
        <v>37</v>
      </c>
      <c r="C5" s="75" t="s">
        <v>139</v>
      </c>
      <c r="D5" s="73">
        <v>3000</v>
      </c>
      <c r="E5" s="36" t="s">
        <v>64</v>
      </c>
      <c r="F5" s="36" t="s">
        <v>52</v>
      </c>
      <c r="G5" s="38" t="s">
        <v>65</v>
      </c>
      <c r="H5" s="37">
        <v>1250</v>
      </c>
    </row>
    <row r="6" spans="1:8" ht="30" customHeight="1">
      <c r="A6" s="2"/>
      <c r="B6" s="2"/>
      <c r="C6" s="3"/>
      <c r="D6" s="4"/>
      <c r="E6" s="2"/>
      <c r="F6" s="2"/>
      <c r="G6" s="3"/>
      <c r="H6" s="4"/>
    </row>
    <row r="7" spans="1:8" ht="30" customHeight="1">
      <c r="A7" s="2"/>
      <c r="B7" s="2"/>
      <c r="C7" s="3"/>
      <c r="D7" s="4"/>
      <c r="E7" s="2"/>
      <c r="F7" s="2"/>
      <c r="G7" s="3"/>
      <c r="H7" s="4"/>
    </row>
    <row r="8" spans="1:8" ht="30" customHeight="1">
      <c r="A8" s="2"/>
      <c r="B8" s="2"/>
      <c r="C8" s="3"/>
      <c r="D8" s="4"/>
      <c r="E8" s="2"/>
      <c r="F8" s="2"/>
      <c r="G8" s="3"/>
      <c r="H8" s="4"/>
    </row>
    <row r="9" spans="1:8" ht="15.75" customHeight="1">
      <c r="A9" s="5"/>
      <c r="B9" s="5"/>
      <c r="C9" s="6" t="s">
        <v>4</v>
      </c>
      <c r="D9" s="15">
        <f>SUM(D4:D8)</f>
        <v>14154</v>
      </c>
      <c r="E9" s="5"/>
      <c r="F9" s="5"/>
      <c r="G9" s="6" t="s">
        <v>4</v>
      </c>
      <c r="H9" s="15">
        <f>SUM(H4:H8)</f>
        <v>17388.53</v>
      </c>
    </row>
    <row r="10" spans="1:8" ht="30" customHeight="1">
      <c r="A10" s="7"/>
      <c r="B10" s="7"/>
      <c r="C10" s="8"/>
      <c r="D10" s="8"/>
      <c r="E10" s="7"/>
      <c r="F10" s="7"/>
      <c r="G10" s="8"/>
      <c r="H10" s="8"/>
    </row>
    <row r="11" spans="1:8" s="28" customFormat="1" ht="15">
      <c r="A11" s="89" t="s">
        <v>40</v>
      </c>
      <c r="B11" s="90"/>
      <c r="C11" s="90"/>
      <c r="D11" s="90"/>
      <c r="E11" s="90"/>
      <c r="F11" s="90"/>
      <c r="G11" s="91"/>
      <c r="H11" s="9">
        <f>PRODUCT(D9,1/H9)</f>
        <v>0.8139848509333452</v>
      </c>
    </row>
    <row r="12" spans="1:8" ht="15">
      <c r="A12" s="89" t="s">
        <v>118</v>
      </c>
      <c r="B12" s="90"/>
      <c r="C12" s="90"/>
      <c r="D12" s="90"/>
      <c r="E12" s="90"/>
      <c r="F12" s="90"/>
      <c r="G12" s="91"/>
      <c r="H12" s="9">
        <f>D4/H9</f>
        <v>0.6414573284803259</v>
      </c>
    </row>
  </sheetData>
  <sheetProtection/>
  <mergeCells count="3">
    <mergeCell ref="A1:H1"/>
    <mergeCell ref="A11:G11"/>
    <mergeCell ref="A12:G12"/>
  </mergeCells>
  <printOptions/>
  <pageMargins left="0.4330708661417323" right="0.2362204724409449" top="0.9055118110236221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D4" sqref="D4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  <col min="8" max="8" width="11.375" style="0" bestFit="1" customWidth="1"/>
  </cols>
  <sheetData>
    <row r="1" spans="1:8" ht="33" customHeight="1">
      <c r="A1" s="95" t="s">
        <v>192</v>
      </c>
      <c r="B1" s="95"/>
      <c r="C1" s="95"/>
      <c r="D1" s="95"/>
      <c r="E1" s="95"/>
      <c r="F1" s="95"/>
      <c r="G1" s="95"/>
      <c r="H1" s="95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36</v>
      </c>
      <c r="B4" s="31" t="s">
        <v>72</v>
      </c>
      <c r="C4" s="32" t="s">
        <v>73</v>
      </c>
      <c r="D4" s="33">
        <v>38018.7</v>
      </c>
      <c r="E4" s="31" t="s">
        <v>66</v>
      </c>
      <c r="F4" s="31" t="s">
        <v>67</v>
      </c>
      <c r="G4" s="32" t="s">
        <v>165</v>
      </c>
      <c r="H4" s="33">
        <v>172067.48</v>
      </c>
    </row>
    <row r="5" spans="1:8" s="34" customFormat="1" ht="45" customHeight="1">
      <c r="A5" s="31" t="s">
        <v>41</v>
      </c>
      <c r="B5" s="31" t="s">
        <v>70</v>
      </c>
      <c r="C5" s="32" t="s">
        <v>71</v>
      </c>
      <c r="D5" s="33">
        <v>95275.9</v>
      </c>
      <c r="E5" s="31" t="s">
        <v>69</v>
      </c>
      <c r="F5" s="31" t="s">
        <v>68</v>
      </c>
      <c r="G5" s="32" t="s">
        <v>166</v>
      </c>
      <c r="H5" s="33">
        <v>0</v>
      </c>
    </row>
    <row r="6" spans="1:8" ht="45" customHeight="1">
      <c r="A6" s="31" t="s">
        <v>135</v>
      </c>
      <c r="B6" s="31" t="s">
        <v>175</v>
      </c>
      <c r="C6" s="32" t="s">
        <v>176</v>
      </c>
      <c r="D6" s="33">
        <v>31227.32</v>
      </c>
      <c r="E6" s="31" t="s">
        <v>200</v>
      </c>
      <c r="F6" s="2" t="s">
        <v>124</v>
      </c>
      <c r="G6" s="3" t="s">
        <v>123</v>
      </c>
      <c r="H6" s="4">
        <v>6705.52</v>
      </c>
    </row>
    <row r="7" spans="1:8" ht="45" customHeight="1">
      <c r="A7" s="2"/>
      <c r="B7" s="2"/>
      <c r="C7" s="3"/>
      <c r="D7" s="4"/>
      <c r="E7" s="31"/>
      <c r="F7" s="31" t="s">
        <v>24</v>
      </c>
      <c r="G7" s="32" t="s">
        <v>65</v>
      </c>
      <c r="H7" s="4">
        <v>6000</v>
      </c>
    </row>
    <row r="8" spans="1:8" ht="27" customHeight="1">
      <c r="A8" s="80"/>
      <c r="B8" s="80"/>
      <c r="C8" s="80"/>
      <c r="D8" s="80"/>
      <c r="E8" s="31" t="s">
        <v>66</v>
      </c>
      <c r="F8" s="31" t="s">
        <v>199</v>
      </c>
      <c r="G8" s="32" t="s">
        <v>65</v>
      </c>
      <c r="H8" s="33">
        <v>500</v>
      </c>
    </row>
    <row r="9" spans="1:8" ht="27" customHeight="1">
      <c r="A9" s="80"/>
      <c r="B9" s="80"/>
      <c r="C9" s="80"/>
      <c r="D9" s="80"/>
      <c r="E9" s="31" t="s">
        <v>66</v>
      </c>
      <c r="F9" s="31" t="s">
        <v>167</v>
      </c>
      <c r="G9" s="32" t="s">
        <v>169</v>
      </c>
      <c r="H9" s="33">
        <v>0</v>
      </c>
    </row>
    <row r="10" spans="1:8" ht="38.25" customHeight="1">
      <c r="A10" s="80"/>
      <c r="B10" s="80"/>
      <c r="C10" s="80"/>
      <c r="D10" s="80"/>
      <c r="E10" s="31" t="s">
        <v>66</v>
      </c>
      <c r="F10" s="31" t="s">
        <v>168</v>
      </c>
      <c r="G10" s="32" t="s">
        <v>170</v>
      </c>
      <c r="H10" s="33">
        <v>13170.77</v>
      </c>
    </row>
    <row r="11" spans="1:8" ht="24.75" customHeight="1">
      <c r="A11" s="12"/>
      <c r="B11" s="12"/>
      <c r="C11" s="26" t="s">
        <v>4</v>
      </c>
      <c r="D11" s="46">
        <f>SUM(D4:D10)</f>
        <v>164521.91999999998</v>
      </c>
      <c r="E11" s="12"/>
      <c r="F11" s="12"/>
      <c r="G11" s="47" t="s">
        <v>4</v>
      </c>
      <c r="H11" s="46">
        <f>SUM(H4:H10)</f>
        <v>198443.77</v>
      </c>
    </row>
    <row r="13" spans="1:8" ht="15">
      <c r="A13" s="89" t="s">
        <v>40</v>
      </c>
      <c r="B13" s="90"/>
      <c r="C13" s="90"/>
      <c r="D13" s="90"/>
      <c r="E13" s="90"/>
      <c r="F13" s="90"/>
      <c r="G13" s="91"/>
      <c r="H13" s="9">
        <f>D11/H11</f>
        <v>0.8290606452397069</v>
      </c>
    </row>
    <row r="14" spans="1:8" ht="15">
      <c r="A14" s="89" t="s">
        <v>118</v>
      </c>
      <c r="B14" s="90"/>
      <c r="C14" s="90"/>
      <c r="D14" s="90"/>
      <c r="E14" s="90"/>
      <c r="F14" s="90"/>
      <c r="G14" s="91"/>
      <c r="H14" s="9">
        <f>D5/H11</f>
        <v>0.48011534955216784</v>
      </c>
    </row>
    <row r="15" ht="15">
      <c r="H15" s="76"/>
    </row>
    <row r="16" ht="15">
      <c r="H16" s="76"/>
    </row>
  </sheetData>
  <sheetProtection/>
  <mergeCells count="3">
    <mergeCell ref="A1:H1"/>
    <mergeCell ref="A13:G13"/>
    <mergeCell ref="A14:G14"/>
  </mergeCells>
  <printOptions horizontalCentered="1" verticalCentered="1"/>
  <pageMargins left="0.3937007874015748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</cols>
  <sheetData>
    <row r="1" spans="1:8" ht="33" customHeight="1">
      <c r="A1" s="95" t="s">
        <v>193</v>
      </c>
      <c r="B1" s="95"/>
      <c r="C1" s="95"/>
      <c r="D1" s="95"/>
      <c r="E1" s="95"/>
      <c r="F1" s="95"/>
      <c r="G1" s="95"/>
      <c r="H1" s="95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4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5" customHeight="1">
      <c r="A4" s="2" t="s">
        <v>86</v>
      </c>
      <c r="B4" s="2" t="s">
        <v>85</v>
      </c>
      <c r="C4" s="38" t="s">
        <v>87</v>
      </c>
      <c r="D4" s="37">
        <v>5445.04</v>
      </c>
      <c r="E4" s="36"/>
      <c r="F4" s="36"/>
      <c r="G4" s="38"/>
      <c r="H4" s="37"/>
    </row>
    <row r="5" spans="1:8" ht="45" customHeight="1">
      <c r="A5" s="2"/>
      <c r="B5" s="2"/>
      <c r="C5" s="3"/>
      <c r="D5" s="4"/>
      <c r="E5" s="2"/>
      <c r="F5" s="2"/>
      <c r="G5" s="3"/>
      <c r="H5" s="4"/>
    </row>
    <row r="6" spans="1:8" ht="45" customHeight="1">
      <c r="A6" s="2"/>
      <c r="B6" s="2"/>
      <c r="C6" s="3"/>
      <c r="D6" s="4"/>
      <c r="E6" s="2"/>
      <c r="F6" s="2"/>
      <c r="G6" s="3"/>
      <c r="H6" s="4"/>
    </row>
    <row r="7" spans="1:8" ht="45" customHeight="1">
      <c r="A7" s="5"/>
      <c r="B7" s="5"/>
      <c r="C7" s="6" t="s">
        <v>4</v>
      </c>
      <c r="D7" s="15">
        <f>SUM(D4:D6)</f>
        <v>5445.04</v>
      </c>
      <c r="E7" s="5"/>
      <c r="F7" s="5"/>
      <c r="G7" s="6" t="s">
        <v>4</v>
      </c>
      <c r="H7" s="15">
        <f>SUM(H4:H6)</f>
        <v>0</v>
      </c>
    </row>
    <row r="8" spans="1:8" ht="45" customHeight="1">
      <c r="A8" s="7"/>
      <c r="B8" s="7"/>
      <c r="C8" s="8"/>
      <c r="D8" s="8"/>
      <c r="E8" s="7"/>
      <c r="F8" s="7"/>
      <c r="G8" s="8"/>
      <c r="H8" s="8"/>
    </row>
    <row r="9" spans="1:8" ht="24.75" customHeight="1">
      <c r="A9" s="89" t="s">
        <v>40</v>
      </c>
      <c r="B9" s="90"/>
      <c r="C9" s="90"/>
      <c r="D9" s="90"/>
      <c r="E9" s="90"/>
      <c r="F9" s="90"/>
      <c r="G9" s="91"/>
      <c r="H9" s="9"/>
    </row>
    <row r="12" ht="15">
      <c r="A12" t="s">
        <v>88</v>
      </c>
    </row>
  </sheetData>
  <sheetProtection/>
  <mergeCells count="2">
    <mergeCell ref="A1:H1"/>
    <mergeCell ref="A9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8.875" style="0" customWidth="1"/>
    <col min="2" max="2" width="6.25390625" style="0" customWidth="1"/>
    <col min="3" max="3" width="13.00390625" style="0" customWidth="1"/>
    <col min="4" max="4" width="11.625" style="0" customWidth="1"/>
    <col min="5" max="5" width="9.875" style="0" customWidth="1"/>
    <col min="6" max="6" width="7.375" style="0" customWidth="1"/>
    <col min="7" max="7" width="9.125" style="0" customWidth="1"/>
    <col min="8" max="8" width="12.625" style="0" customWidth="1"/>
  </cols>
  <sheetData>
    <row r="1" spans="1:8" s="51" customFormat="1" ht="55.5" customHeight="1">
      <c r="A1" s="96" t="s">
        <v>194</v>
      </c>
      <c r="B1" s="97"/>
      <c r="C1" s="97"/>
      <c r="D1" s="97"/>
      <c r="E1" s="97"/>
      <c r="F1" s="97"/>
      <c r="G1" s="97"/>
      <c r="H1" s="98"/>
    </row>
    <row r="2" spans="1:8" s="53" customFormat="1" ht="17.25" customHeight="1">
      <c r="A2" s="48"/>
      <c r="B2" s="49"/>
      <c r="C2" s="49"/>
      <c r="D2" s="49"/>
      <c r="E2" s="49"/>
      <c r="F2" s="49"/>
      <c r="G2" s="49"/>
      <c r="H2" s="52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0.5" customHeight="1">
      <c r="A4" s="2" t="s">
        <v>125</v>
      </c>
      <c r="B4" s="2" t="s">
        <v>126</v>
      </c>
      <c r="C4" s="50" t="s">
        <v>127</v>
      </c>
      <c r="D4" s="37">
        <v>20960.64</v>
      </c>
      <c r="E4" s="36"/>
      <c r="F4" s="36"/>
      <c r="G4" s="38"/>
      <c r="H4" s="37"/>
    </row>
    <row r="5" spans="1:8" ht="48.75" customHeight="1">
      <c r="A5" s="2"/>
      <c r="B5" s="2"/>
      <c r="C5" s="3"/>
      <c r="D5" s="4"/>
      <c r="E5" s="2"/>
      <c r="F5" s="2"/>
      <c r="G5" s="3"/>
      <c r="H5" s="4"/>
    </row>
    <row r="6" spans="1:8" ht="48.75" customHeight="1">
      <c r="A6" s="2"/>
      <c r="B6" s="2"/>
      <c r="C6" s="3"/>
      <c r="D6" s="4"/>
      <c r="E6" s="2"/>
      <c r="F6" s="2"/>
      <c r="G6" s="3"/>
      <c r="H6" s="4"/>
    </row>
    <row r="7" spans="1:8" ht="48.75" customHeight="1">
      <c r="A7" s="2"/>
      <c r="B7" s="2"/>
      <c r="C7" s="3"/>
      <c r="D7" s="4"/>
      <c r="E7" s="2"/>
      <c r="F7" s="2"/>
      <c r="G7" s="3"/>
      <c r="H7" s="4"/>
    </row>
    <row r="8" spans="1:8" ht="45.75" customHeight="1">
      <c r="A8" s="2"/>
      <c r="B8" s="2"/>
      <c r="C8" s="3"/>
      <c r="D8" s="4"/>
      <c r="E8" s="2"/>
      <c r="F8" s="2"/>
      <c r="G8" s="3"/>
      <c r="H8" s="4"/>
    </row>
    <row r="9" spans="1:8" ht="15">
      <c r="A9" s="5"/>
      <c r="B9" s="5"/>
      <c r="C9" s="6" t="s">
        <v>4</v>
      </c>
      <c r="D9" s="15">
        <f>SUM(D4:D8)</f>
        <v>20960.64</v>
      </c>
      <c r="E9" s="5"/>
      <c r="F9" s="5"/>
      <c r="G9" s="6" t="s">
        <v>4</v>
      </c>
      <c r="H9" s="15">
        <f>SUM(H4:H8)</f>
        <v>0</v>
      </c>
    </row>
    <row r="10" spans="1:8" ht="15">
      <c r="A10" s="7"/>
      <c r="B10" s="7"/>
      <c r="C10" s="8"/>
      <c r="D10" s="8"/>
      <c r="E10" s="7"/>
      <c r="F10" s="7"/>
      <c r="G10" s="8"/>
      <c r="H10" s="8"/>
    </row>
    <row r="11" spans="1:8" ht="15">
      <c r="A11" s="89" t="s">
        <v>40</v>
      </c>
      <c r="B11" s="90"/>
      <c r="C11" s="90"/>
      <c r="D11" s="90"/>
      <c r="E11" s="90"/>
      <c r="F11" s="90"/>
      <c r="G11" s="91"/>
      <c r="H11" s="9"/>
    </row>
    <row r="14" ht="15">
      <c r="A14" t="s">
        <v>88</v>
      </c>
    </row>
  </sheetData>
  <sheetProtection/>
  <mergeCells count="2">
    <mergeCell ref="A11:G11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75390625" style="0" customWidth="1"/>
    <col min="4" max="4" width="11.625" style="0" customWidth="1"/>
    <col min="5" max="5" width="8.875" style="0" customWidth="1"/>
    <col min="6" max="6" width="5.625" style="0" customWidth="1"/>
    <col min="7" max="7" width="17.625" style="0" customWidth="1"/>
    <col min="8" max="8" width="11.375" style="0" customWidth="1"/>
  </cols>
  <sheetData>
    <row r="1" spans="1:8" ht="17.25">
      <c r="A1" s="88" t="s">
        <v>195</v>
      </c>
      <c r="B1" s="88"/>
      <c r="C1" s="88"/>
      <c r="D1" s="88"/>
      <c r="E1" s="88"/>
      <c r="F1" s="88"/>
      <c r="G1" s="88"/>
      <c r="H1" s="88"/>
    </row>
    <row r="2" spans="1:8" ht="15">
      <c r="A2" t="s">
        <v>201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28" customFormat="1" ht="45" customHeight="1">
      <c r="A4" s="32"/>
      <c r="B4" s="31"/>
      <c r="C4" s="32"/>
      <c r="D4" s="33"/>
      <c r="E4" s="31"/>
      <c r="F4" s="31"/>
      <c r="G4" s="32"/>
      <c r="H4" s="33"/>
    </row>
    <row r="5" spans="1:8" s="28" customFormat="1" ht="45" customHeight="1">
      <c r="A5" s="31"/>
      <c r="B5" s="31"/>
      <c r="C5" s="32"/>
      <c r="D5" s="33"/>
      <c r="E5" s="31"/>
      <c r="F5" s="31"/>
      <c r="G5" s="32"/>
      <c r="H5" s="33"/>
    </row>
    <row r="6" spans="1:8" s="28" customFormat="1" ht="45" customHeight="1">
      <c r="A6" s="23"/>
      <c r="B6" s="23"/>
      <c r="C6" s="19"/>
      <c r="D6" s="24"/>
      <c r="E6" s="23"/>
      <c r="F6" s="23"/>
      <c r="G6" s="19"/>
      <c r="H6" s="24"/>
    </row>
    <row r="7" spans="1:8" s="28" customFormat="1" ht="45" customHeight="1">
      <c r="A7" s="23"/>
      <c r="B7" s="23"/>
      <c r="C7" s="19"/>
      <c r="D7" s="24"/>
      <c r="E7" s="23"/>
      <c r="F7" s="23"/>
      <c r="G7" s="19"/>
      <c r="H7" s="24"/>
    </row>
    <row r="8" spans="1:8" s="28" customFormat="1" ht="45" customHeight="1">
      <c r="A8" s="23"/>
      <c r="B8" s="23"/>
      <c r="C8" s="19"/>
      <c r="D8" s="24"/>
      <c r="E8" s="23"/>
      <c r="F8" s="23"/>
      <c r="G8" s="19"/>
      <c r="H8" s="24"/>
    </row>
    <row r="9" spans="1:8" s="28" customFormat="1" ht="15.75" customHeight="1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s="28" customFormat="1" ht="30" customHeight="1">
      <c r="A10" s="29"/>
      <c r="B10" s="29"/>
      <c r="C10" s="30"/>
      <c r="D10" s="30"/>
      <c r="E10" s="29"/>
      <c r="F10" s="29"/>
      <c r="G10" s="30"/>
      <c r="H10" s="30"/>
    </row>
    <row r="11" spans="1:8" s="28" customFormat="1" ht="15.75" customHeight="1">
      <c r="A11" s="89" t="s">
        <v>40</v>
      </c>
      <c r="B11" s="90"/>
      <c r="C11" s="90"/>
      <c r="D11" s="90"/>
      <c r="E11" s="90"/>
      <c r="F11" s="90"/>
      <c r="G11" s="91"/>
      <c r="H11" s="9"/>
    </row>
    <row r="12" spans="1:8" ht="15">
      <c r="A12" s="89" t="s">
        <v>118</v>
      </c>
      <c r="B12" s="90"/>
      <c r="C12" s="90"/>
      <c r="D12" s="90"/>
      <c r="E12" s="90"/>
      <c r="F12" s="90"/>
      <c r="G12" s="91"/>
      <c r="H12" s="9"/>
    </row>
  </sheetData>
  <sheetProtection/>
  <mergeCells count="3">
    <mergeCell ref="A1:H1"/>
    <mergeCell ref="A11:G11"/>
    <mergeCell ref="A12:G12"/>
  </mergeCells>
  <printOptions/>
  <pageMargins left="0.47" right="0.42" top="1" bottom="1" header="0.5" footer="0.5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6" sqref="H6"/>
    </sheetView>
  </sheetViews>
  <sheetFormatPr defaultColWidth="9.00390625" defaultRowHeight="15.75"/>
  <cols>
    <col min="2" max="2" width="6.00390625" style="0" customWidth="1"/>
    <col min="3" max="3" width="17.75390625" style="0" customWidth="1"/>
    <col min="6" max="6" width="6.625" style="0" customWidth="1"/>
    <col min="7" max="7" width="19.375" style="0" customWidth="1"/>
  </cols>
  <sheetData>
    <row r="1" spans="1:8" ht="17.25">
      <c r="A1" s="88" t="s">
        <v>196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94</v>
      </c>
      <c r="B4" s="31" t="s">
        <v>93</v>
      </c>
      <c r="C4" s="32" t="s">
        <v>95</v>
      </c>
      <c r="D4" s="33">
        <v>13750</v>
      </c>
      <c r="E4" s="31" t="s">
        <v>64</v>
      </c>
      <c r="F4" s="31" t="s">
        <v>24</v>
      </c>
      <c r="G4" s="32" t="s">
        <v>91</v>
      </c>
      <c r="H4" s="33">
        <v>1875</v>
      </c>
    </row>
    <row r="5" spans="1:8" s="34" customFormat="1" ht="45" customHeight="1">
      <c r="A5" s="31" t="s">
        <v>36</v>
      </c>
      <c r="B5" s="31" t="s">
        <v>37</v>
      </c>
      <c r="C5" s="72" t="s">
        <v>139</v>
      </c>
      <c r="D5" s="74">
        <v>6000</v>
      </c>
      <c r="E5" s="31" t="s">
        <v>89</v>
      </c>
      <c r="F5" s="31" t="s">
        <v>24</v>
      </c>
      <c r="G5" s="32" t="s">
        <v>90</v>
      </c>
      <c r="H5" s="33">
        <v>1985</v>
      </c>
    </row>
    <row r="6" spans="1:8" s="34" customFormat="1" ht="45" customHeight="1">
      <c r="A6" s="31"/>
      <c r="B6" s="31"/>
      <c r="C6" s="32"/>
      <c r="D6" s="33"/>
      <c r="E6" s="31" t="s">
        <v>39</v>
      </c>
      <c r="F6" s="31" t="s">
        <v>92</v>
      </c>
      <c r="G6" s="32" t="s">
        <v>172</v>
      </c>
      <c r="H6" s="33">
        <v>15991.84</v>
      </c>
    </row>
    <row r="7" spans="1:8" s="34" customFormat="1" ht="45" customHeight="1">
      <c r="A7" s="31"/>
      <c r="B7" s="31"/>
      <c r="C7" s="32"/>
      <c r="D7" s="33"/>
      <c r="E7" s="31" t="s">
        <v>30</v>
      </c>
      <c r="F7" s="31" t="s">
        <v>171</v>
      </c>
      <c r="G7" s="32" t="s">
        <v>173</v>
      </c>
      <c r="H7" s="33">
        <v>744.2</v>
      </c>
    </row>
    <row r="8" spans="1:8" ht="15">
      <c r="A8" s="25"/>
      <c r="B8" s="25"/>
      <c r="C8" s="26" t="s">
        <v>4</v>
      </c>
      <c r="D8" s="27">
        <f>SUM(D4:D7)</f>
        <v>19750</v>
      </c>
      <c r="E8" s="25"/>
      <c r="F8" s="25"/>
      <c r="G8" s="26" t="s">
        <v>4</v>
      </c>
      <c r="H8" s="27">
        <f>SUM(H4:H7)</f>
        <v>20596.04</v>
      </c>
    </row>
    <row r="9" spans="1:8" ht="15">
      <c r="A9" s="29"/>
      <c r="B9" s="29"/>
      <c r="C9" s="30"/>
      <c r="D9" s="30"/>
      <c r="E9" s="29"/>
      <c r="F9" s="29"/>
      <c r="G9" s="30"/>
      <c r="H9" s="30"/>
    </row>
    <row r="10" spans="1:8" ht="15">
      <c r="A10" s="89" t="s">
        <v>40</v>
      </c>
      <c r="B10" s="90"/>
      <c r="C10" s="90"/>
      <c r="D10" s="90"/>
      <c r="E10" s="90"/>
      <c r="F10" s="90"/>
      <c r="G10" s="91"/>
      <c r="H10" s="9">
        <f>D8/H8</f>
        <v>0.9589222005783635</v>
      </c>
    </row>
    <row r="11" spans="1:8" ht="15">
      <c r="A11" s="89" t="s">
        <v>118</v>
      </c>
      <c r="B11" s="90"/>
      <c r="C11" s="90"/>
      <c r="D11" s="90"/>
      <c r="E11" s="90"/>
      <c r="F11" s="90"/>
      <c r="G11" s="91"/>
      <c r="H11" s="9">
        <f>D4/H8</f>
        <v>0.6676040636937974</v>
      </c>
    </row>
  </sheetData>
  <sheetProtection/>
  <mergeCells count="3">
    <mergeCell ref="A1:H1"/>
    <mergeCell ref="A10:G10"/>
    <mergeCell ref="A11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L14" sqref="L14"/>
    </sheetView>
  </sheetViews>
  <sheetFormatPr defaultColWidth="9.00390625" defaultRowHeight="15.75"/>
  <cols>
    <col min="7" max="7" width="10.375" style="0" customWidth="1"/>
    <col min="8" max="8" width="9.375" style="0" bestFit="1" customWidth="1"/>
    <col min="11" max="11" width="9.375" style="0" bestFit="1" customWidth="1"/>
    <col min="14" max="14" width="9.375" style="0" bestFit="1" customWidth="1"/>
  </cols>
  <sheetData>
    <row r="1" spans="1:8" ht="17.25">
      <c r="A1" s="88" t="s">
        <v>197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11" ht="40.5">
      <c r="A4" s="31" t="s">
        <v>132</v>
      </c>
      <c r="B4" s="31" t="s">
        <v>131</v>
      </c>
      <c r="C4" s="32" t="s">
        <v>140</v>
      </c>
      <c r="D4" s="33">
        <v>5618.1</v>
      </c>
      <c r="E4" s="31" t="s">
        <v>64</v>
      </c>
      <c r="F4" s="31" t="s">
        <v>24</v>
      </c>
      <c r="G4" s="32" t="s">
        <v>209</v>
      </c>
      <c r="H4" s="74">
        <v>4704.84</v>
      </c>
      <c r="I4" s="77"/>
      <c r="J4" s="77"/>
      <c r="K4" s="85"/>
    </row>
    <row r="5" spans="1:11" ht="15">
      <c r="A5" s="31"/>
      <c r="B5" s="31"/>
      <c r="C5" s="32"/>
      <c r="D5" s="33"/>
      <c r="E5" s="31"/>
      <c r="F5" s="31" t="s">
        <v>24</v>
      </c>
      <c r="G5" s="32" t="s">
        <v>65</v>
      </c>
      <c r="H5" s="33">
        <f>19.5*50</f>
        <v>975</v>
      </c>
      <c r="I5" s="77"/>
      <c r="J5" s="77"/>
      <c r="K5" s="77"/>
    </row>
    <row r="6" spans="1:11" ht="15">
      <c r="A6" s="31"/>
      <c r="B6" s="31"/>
      <c r="C6" s="32"/>
      <c r="D6" s="33"/>
      <c r="E6" s="31"/>
      <c r="F6" s="31"/>
      <c r="G6" s="32"/>
      <c r="H6" s="33"/>
      <c r="I6" s="77"/>
      <c r="J6" s="77"/>
      <c r="K6" s="77"/>
    </row>
    <row r="7" spans="1:11" ht="15">
      <c r="A7" s="31"/>
      <c r="B7" s="31"/>
      <c r="C7" s="32"/>
      <c r="D7" s="33"/>
      <c r="E7" s="31"/>
      <c r="F7" s="31"/>
      <c r="G7" s="32"/>
      <c r="H7" s="33"/>
      <c r="I7" s="77"/>
      <c r="J7" s="77"/>
      <c r="K7" s="77"/>
    </row>
    <row r="8" spans="1:11" ht="15">
      <c r="A8" s="25"/>
      <c r="B8" s="25"/>
      <c r="C8" s="26" t="s">
        <v>4</v>
      </c>
      <c r="D8" s="27">
        <f>SUM(D4:D7)</f>
        <v>5618.1</v>
      </c>
      <c r="E8" s="25"/>
      <c r="F8" s="25"/>
      <c r="G8" s="26" t="s">
        <v>4</v>
      </c>
      <c r="H8" s="27">
        <f>SUM(H4:H7)</f>
        <v>5679.84</v>
      </c>
      <c r="I8" s="77"/>
      <c r="J8" s="77"/>
      <c r="K8" s="77"/>
    </row>
    <row r="9" spans="1:11" ht="15">
      <c r="A9" s="29"/>
      <c r="B9" s="29"/>
      <c r="C9" s="30"/>
      <c r="D9" s="30"/>
      <c r="E9" s="29"/>
      <c r="F9" s="29"/>
      <c r="G9" s="30"/>
      <c r="H9" s="30"/>
      <c r="I9" s="77"/>
      <c r="J9" s="77"/>
      <c r="K9" s="77"/>
    </row>
    <row r="10" spans="1:11" ht="15">
      <c r="A10" s="89" t="s">
        <v>40</v>
      </c>
      <c r="B10" s="90"/>
      <c r="C10" s="90"/>
      <c r="D10" s="90"/>
      <c r="E10" s="90"/>
      <c r="F10" s="90"/>
      <c r="G10" s="91"/>
      <c r="H10" s="9">
        <f>D8/H8</f>
        <v>0.9891299754922674</v>
      </c>
      <c r="I10" s="77"/>
      <c r="J10" s="77"/>
      <c r="K10" s="77"/>
    </row>
    <row r="11" spans="1:16" ht="15">
      <c r="A11" s="89" t="s">
        <v>118</v>
      </c>
      <c r="B11" s="90"/>
      <c r="C11" s="90"/>
      <c r="D11" s="90"/>
      <c r="E11" s="90"/>
      <c r="F11" s="90"/>
      <c r="G11" s="91"/>
      <c r="H11" s="9">
        <f>D4/H8</f>
        <v>0.9891299754922674</v>
      </c>
      <c r="I11" s="77"/>
      <c r="J11" s="77"/>
      <c r="K11" s="77"/>
      <c r="L11" s="77"/>
      <c r="M11" s="77"/>
      <c r="N11" s="77"/>
      <c r="O11" s="77"/>
      <c r="P11" s="77"/>
    </row>
    <row r="12" spans="9:16" ht="15">
      <c r="I12" s="77"/>
      <c r="J12" s="77"/>
      <c r="K12" s="77"/>
      <c r="L12" s="77"/>
      <c r="M12" s="77"/>
      <c r="N12" s="77"/>
      <c r="O12" s="77"/>
      <c r="P12" s="77"/>
    </row>
    <row r="13" spans="9:16" ht="15">
      <c r="I13" s="77"/>
      <c r="J13" s="77"/>
      <c r="K13" s="77"/>
      <c r="L13" s="77"/>
      <c r="M13" s="77"/>
      <c r="N13" s="77"/>
      <c r="O13" s="77"/>
      <c r="P13" s="77"/>
    </row>
    <row r="14" spans="1:16" ht="15">
      <c r="A14" s="86"/>
      <c r="B14" s="86"/>
      <c r="C14" s="86"/>
      <c r="D14" s="86"/>
      <c r="E14" s="86"/>
      <c r="F14" s="18"/>
      <c r="G14" s="18"/>
      <c r="H14" s="18"/>
      <c r="I14" s="86"/>
      <c r="J14" s="77"/>
      <c r="K14" s="77"/>
      <c r="L14" s="77"/>
      <c r="M14" s="77"/>
      <c r="N14" s="77"/>
      <c r="O14" s="77"/>
      <c r="P14" s="77"/>
    </row>
    <row r="15" spans="1:16" ht="15">
      <c r="A15" s="86"/>
      <c r="B15" s="86"/>
      <c r="C15" s="87"/>
      <c r="D15" s="86"/>
      <c r="E15" s="86"/>
      <c r="F15" s="18"/>
      <c r="G15" s="18"/>
      <c r="H15" s="18"/>
      <c r="I15" s="86"/>
      <c r="J15" s="77"/>
      <c r="K15" s="77"/>
      <c r="L15" s="77"/>
      <c r="M15" s="77"/>
      <c r="N15" s="77"/>
      <c r="O15" s="77"/>
      <c r="P15" s="77"/>
    </row>
    <row r="16" spans="1:16" ht="15">
      <c r="A16" s="86"/>
      <c r="B16" s="86"/>
      <c r="C16" s="86"/>
      <c r="D16" s="86"/>
      <c r="E16" s="86"/>
      <c r="F16" s="18"/>
      <c r="G16" s="18"/>
      <c r="H16" s="18"/>
      <c r="I16" s="86"/>
      <c r="J16" s="77"/>
      <c r="K16" s="77"/>
      <c r="L16" s="77"/>
      <c r="M16" s="77"/>
      <c r="N16" s="77"/>
      <c r="O16" s="77"/>
      <c r="P16" s="77"/>
    </row>
    <row r="17" spans="1:16" ht="15">
      <c r="A17" s="86"/>
      <c r="B17" s="86"/>
      <c r="C17" s="86"/>
      <c r="D17" s="86"/>
      <c r="E17" s="86"/>
      <c r="F17" s="18"/>
      <c r="G17" s="18"/>
      <c r="H17" s="18"/>
      <c r="I17" s="86"/>
      <c r="J17" s="77"/>
      <c r="K17" s="77"/>
      <c r="L17" s="77"/>
      <c r="M17" s="77"/>
      <c r="N17" s="77"/>
      <c r="O17" s="77"/>
      <c r="P17" s="77"/>
    </row>
    <row r="18" spans="1:16" ht="15">
      <c r="A18" s="86"/>
      <c r="B18" s="86"/>
      <c r="C18" s="86"/>
      <c r="D18" s="86"/>
      <c r="E18" s="86"/>
      <c r="F18" s="18"/>
      <c r="G18" s="18"/>
      <c r="H18" s="18"/>
      <c r="I18" s="86"/>
      <c r="J18" s="77"/>
      <c r="K18" s="77"/>
      <c r="L18" s="77"/>
      <c r="M18" s="77"/>
      <c r="N18" s="77"/>
      <c r="O18" s="77"/>
      <c r="P18" s="77"/>
    </row>
    <row r="19" spans="1:16" ht="15">
      <c r="A19" s="86"/>
      <c r="B19" s="86"/>
      <c r="C19" s="86"/>
      <c r="D19" s="86"/>
      <c r="E19" s="86"/>
      <c r="F19" s="18"/>
      <c r="G19" s="18"/>
      <c r="H19" s="18"/>
      <c r="I19" s="86"/>
      <c r="J19" s="77"/>
      <c r="K19" s="77"/>
      <c r="L19" s="77"/>
      <c r="M19" s="77"/>
      <c r="N19" s="77"/>
      <c r="O19" s="77"/>
      <c r="P19" s="77"/>
    </row>
    <row r="20" spans="1:16" ht="15">
      <c r="A20" s="77"/>
      <c r="B20" s="77"/>
      <c r="C20" s="77"/>
      <c r="D20" s="77"/>
      <c r="E20" s="77"/>
      <c r="I20" s="77"/>
      <c r="J20" s="77"/>
      <c r="K20" s="77"/>
      <c r="L20" s="77"/>
      <c r="M20" s="77"/>
      <c r="N20" s="77"/>
      <c r="O20" s="77"/>
      <c r="P20" s="77"/>
    </row>
    <row r="21" spans="9:16" ht="15">
      <c r="I21" s="77"/>
      <c r="J21" s="77"/>
      <c r="K21" s="77"/>
      <c r="L21" s="77"/>
      <c r="M21" s="77"/>
      <c r="N21" s="77"/>
      <c r="O21" s="77"/>
      <c r="P21" s="77"/>
    </row>
    <row r="22" spans="9:16" ht="15">
      <c r="I22" s="77"/>
      <c r="J22" s="77"/>
      <c r="K22" s="77"/>
      <c r="L22" s="77"/>
      <c r="M22" s="77"/>
      <c r="N22" s="77"/>
      <c r="O22" s="77"/>
      <c r="P22" s="77"/>
    </row>
  </sheetData>
  <sheetProtection/>
  <mergeCells count="3">
    <mergeCell ref="A1:H1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42" sqref="D42"/>
    </sheetView>
  </sheetViews>
  <sheetFormatPr defaultColWidth="9.00390625" defaultRowHeight="15.75"/>
  <cols>
    <col min="1" max="1" width="30.50390625" style="0" customWidth="1"/>
    <col min="2" max="2" width="10.50390625" style="0" customWidth="1"/>
    <col min="3" max="3" width="30.25390625" style="0" customWidth="1"/>
    <col min="4" max="4" width="11.375" style="0" bestFit="1" customWidth="1"/>
    <col min="5" max="5" width="9.00390625" style="34" customWidth="1"/>
  </cols>
  <sheetData>
    <row r="1" spans="1:5" ht="17.25">
      <c r="A1" s="88" t="s">
        <v>11</v>
      </c>
      <c r="B1" s="88"/>
      <c r="C1" s="88"/>
      <c r="D1" s="88"/>
      <c r="E1" s="88"/>
    </row>
    <row r="2" spans="1:4" ht="17.25">
      <c r="A2" s="16"/>
      <c r="B2" s="16"/>
      <c r="C2" s="16"/>
      <c r="D2" s="16"/>
    </row>
    <row r="3" spans="1:5" ht="17.25">
      <c r="A3" s="88" t="s">
        <v>198</v>
      </c>
      <c r="B3" s="88"/>
      <c r="C3" s="88"/>
      <c r="D3" s="88"/>
      <c r="E3" s="88"/>
    </row>
    <row r="4" spans="1:4" ht="15">
      <c r="A4" s="1"/>
      <c r="B4" s="1"/>
      <c r="C4" s="1"/>
      <c r="D4" s="1"/>
    </row>
    <row r="5" spans="1:5" ht="30" customHeight="1">
      <c r="A5" s="70" t="s">
        <v>2</v>
      </c>
      <c r="B5" s="12" t="s">
        <v>7</v>
      </c>
      <c r="C5" s="71" t="s">
        <v>3</v>
      </c>
      <c r="D5" s="12" t="s">
        <v>7</v>
      </c>
      <c r="E5" s="12" t="s">
        <v>142</v>
      </c>
    </row>
    <row r="6" spans="1:5" ht="30" customHeight="1">
      <c r="A6" s="42" t="s">
        <v>20</v>
      </c>
      <c r="B6" s="74">
        <f>MENSE!D10</f>
        <v>129184.5</v>
      </c>
      <c r="C6" s="81" t="s">
        <v>21</v>
      </c>
      <c r="D6" s="74">
        <f>MENSE!H10</f>
        <v>253413.37000000002</v>
      </c>
      <c r="E6" s="82">
        <f>B6/D6</f>
        <v>0.5097777595554646</v>
      </c>
    </row>
    <row r="7" spans="1:5" ht="39">
      <c r="A7" s="42" t="s">
        <v>203</v>
      </c>
      <c r="B7" s="74">
        <f>'PRE E POST ACCOGLIENZA'!D9</f>
        <v>0</v>
      </c>
      <c r="C7" s="81" t="s">
        <v>204</v>
      </c>
      <c r="D7" s="74">
        <f>'PRE E POST ACCOGLIENZA'!H9</f>
        <v>0</v>
      </c>
      <c r="E7" s="82"/>
    </row>
    <row r="8" spans="1:5" ht="30" customHeight="1">
      <c r="A8" s="42" t="s">
        <v>109</v>
      </c>
      <c r="B8" s="74">
        <f>'TRASPORTO SCOLASTICO'!D14</f>
        <v>13914.2</v>
      </c>
      <c r="C8" s="81" t="s">
        <v>110</v>
      </c>
      <c r="D8" s="74">
        <f>'TRASPORTO SCOLASTICO'!H14</f>
        <v>73091.20999999999</v>
      </c>
      <c r="E8" s="82">
        <f aca="true" t="shared" si="0" ref="E8:E19">B8/D8</f>
        <v>0.19036762423279083</v>
      </c>
    </row>
    <row r="9" spans="1:5" ht="30" customHeight="1">
      <c r="A9" s="42" t="s">
        <v>12</v>
      </c>
      <c r="B9" s="74">
        <f>'IMP-SPORTIVI'!D10</f>
        <v>27412.95</v>
      </c>
      <c r="C9" s="81" t="s">
        <v>14</v>
      </c>
      <c r="D9" s="74">
        <f>'IMP-SPORTIVI'!H10</f>
        <v>202917.69</v>
      </c>
      <c r="E9" s="82">
        <f t="shared" si="0"/>
        <v>0.13509393882810317</v>
      </c>
    </row>
    <row r="10" spans="1:5" ht="30" customHeight="1">
      <c r="A10" s="42" t="s">
        <v>8</v>
      </c>
      <c r="B10" s="74">
        <f>'SOGG.ANZIANI'!D9</f>
        <v>14154</v>
      </c>
      <c r="C10" s="81" t="s">
        <v>13</v>
      </c>
      <c r="D10" s="74">
        <f>'SOGG.ANZIANI'!H9</f>
        <v>17388.53</v>
      </c>
      <c r="E10" s="82">
        <f t="shared" si="0"/>
        <v>0.8139848509333452</v>
      </c>
    </row>
    <row r="11" spans="1:5" ht="30" customHeight="1">
      <c r="A11" s="42" t="s">
        <v>26</v>
      </c>
      <c r="B11" s="74">
        <f>'CENTRI VACANZA'!D10</f>
        <v>9292</v>
      </c>
      <c r="C11" s="81" t="s">
        <v>106</v>
      </c>
      <c r="D11" s="74">
        <f>'CENTRI VACANZA'!H10</f>
        <v>16941.61</v>
      </c>
      <c r="E11" s="82">
        <f t="shared" si="0"/>
        <v>0.5484720755583442</v>
      </c>
    </row>
    <row r="12" spans="1:5" ht="30" customHeight="1">
      <c r="A12" s="42" t="s">
        <v>107</v>
      </c>
      <c r="B12" s="74">
        <f>'SOCIO EDUCATIVO'!D13</f>
        <v>0</v>
      </c>
      <c r="C12" s="81" t="s">
        <v>108</v>
      </c>
      <c r="D12" s="74">
        <f>'SOCIO EDUCATIVO'!H13</f>
        <v>0</v>
      </c>
      <c r="E12" s="82"/>
    </row>
    <row r="13" spans="1:5" s="34" customFormat="1" ht="30" customHeight="1">
      <c r="A13" s="43" t="s">
        <v>22</v>
      </c>
      <c r="B13" s="74">
        <f>'ASILO NIDO'!D11</f>
        <v>164521.91999999998</v>
      </c>
      <c r="C13" s="81" t="s">
        <v>23</v>
      </c>
      <c r="D13" s="74">
        <f>'ASILO NIDO'!H11</f>
        <v>198443.77</v>
      </c>
      <c r="E13" s="82">
        <f t="shared" si="0"/>
        <v>0.8290606452397069</v>
      </c>
    </row>
    <row r="14" spans="1:5" s="34" customFormat="1" ht="30" customHeight="1">
      <c r="A14" s="43" t="s">
        <v>111</v>
      </c>
      <c r="B14" s="74">
        <f>'ATTIVITA'' MOTORIA'!D11</f>
        <v>0</v>
      </c>
      <c r="C14" s="81" t="s">
        <v>112</v>
      </c>
      <c r="D14" s="74">
        <f>'ATTIVITA'' MOTORIA'!H11</f>
        <v>0</v>
      </c>
      <c r="E14" s="82"/>
    </row>
    <row r="15" spans="1:8" ht="30" customHeight="1">
      <c r="A15" s="42" t="s">
        <v>19</v>
      </c>
      <c r="B15" s="74">
        <f>'PASTI CALDI'!D9</f>
        <v>0</v>
      </c>
      <c r="C15" s="81" t="s">
        <v>84</v>
      </c>
      <c r="D15" s="74">
        <f>'PASTI CALDI'!H9</f>
        <v>0</v>
      </c>
      <c r="E15" s="82"/>
      <c r="H15" s="34"/>
    </row>
    <row r="16" spans="1:5" ht="30" customHeight="1">
      <c r="A16" s="42" t="s">
        <v>9</v>
      </c>
      <c r="B16" s="74">
        <f>SAD!D9</f>
        <v>0</v>
      </c>
      <c r="C16" s="81" t="s">
        <v>10</v>
      </c>
      <c r="D16" s="74">
        <f>SAD!H9</f>
        <v>0</v>
      </c>
      <c r="E16" s="82"/>
    </row>
    <row r="17" spans="1:5" ht="30" customHeight="1">
      <c r="A17" s="42" t="s">
        <v>115</v>
      </c>
      <c r="B17" s="74">
        <f>'CASE MINIME'!D8</f>
        <v>19750</v>
      </c>
      <c r="C17" s="81" t="s">
        <v>116</v>
      </c>
      <c r="D17" s="74">
        <f>'CASE MINIME'!H8</f>
        <v>20596.04</v>
      </c>
      <c r="E17" s="82">
        <f t="shared" si="0"/>
        <v>0.9589222005783635</v>
      </c>
    </row>
    <row r="18" spans="1:5" ht="30" customHeight="1">
      <c r="A18" s="42" t="s">
        <v>113</v>
      </c>
      <c r="B18" s="74">
        <f>'ILLUMINAZIONE VOTIVA'!D7</f>
        <v>5445.04</v>
      </c>
      <c r="C18" s="81" t="s">
        <v>114</v>
      </c>
      <c r="D18" s="74"/>
      <c r="E18" s="82"/>
    </row>
    <row r="19" spans="1:5" ht="30" customHeight="1">
      <c r="A19" s="43" t="s">
        <v>133</v>
      </c>
      <c r="B19" s="74">
        <f>'SALE COMUNALI'!D8</f>
        <v>5618.1</v>
      </c>
      <c r="C19" s="81" t="s">
        <v>136</v>
      </c>
      <c r="D19" s="74">
        <f>'SALE COMUNALI'!H8</f>
        <v>5679.84</v>
      </c>
      <c r="E19" s="82">
        <f t="shared" si="0"/>
        <v>0.9891299754922674</v>
      </c>
    </row>
    <row r="20" spans="1:5" ht="30" customHeight="1">
      <c r="A20" s="58" t="s">
        <v>134</v>
      </c>
      <c r="B20" s="74">
        <f>PISCINA!D9</f>
        <v>20960.64</v>
      </c>
      <c r="C20" s="81"/>
      <c r="D20" s="74">
        <v>0</v>
      </c>
      <c r="E20" s="82"/>
    </row>
    <row r="21" spans="1:5" ht="15">
      <c r="A21" s="44" t="s">
        <v>4</v>
      </c>
      <c r="B21" s="27">
        <f>SUM(B6:B20)</f>
        <v>410253.35</v>
      </c>
      <c r="C21" s="44" t="s">
        <v>4</v>
      </c>
      <c r="D21" s="27">
        <f>SUM(D6:D20)</f>
        <v>788472.06</v>
      </c>
      <c r="E21" s="78"/>
    </row>
    <row r="22" spans="1:5" ht="15">
      <c r="A22" s="99" t="s">
        <v>15</v>
      </c>
      <c r="B22" s="100"/>
      <c r="C22" s="101"/>
      <c r="D22" s="9">
        <f>B21/D21</f>
        <v>0.5203143786731009</v>
      </c>
      <c r="E22" s="78"/>
    </row>
    <row r="24" spans="1:4" ht="15">
      <c r="A24" s="77"/>
      <c r="B24" s="77"/>
      <c r="C24" s="77"/>
      <c r="D24" s="76"/>
    </row>
    <row r="25" spans="1:3" ht="15">
      <c r="A25" s="77"/>
      <c r="B25" s="77"/>
      <c r="C25" s="77"/>
    </row>
  </sheetData>
  <sheetProtection/>
  <mergeCells count="3">
    <mergeCell ref="A22:C22"/>
    <mergeCell ref="A1:E1"/>
    <mergeCell ref="A3:E3"/>
  </mergeCells>
  <printOptions horizontalCentered="1" vertic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8" t="s">
        <v>179</v>
      </c>
      <c r="B1" s="88"/>
      <c r="C1" s="88"/>
      <c r="D1" s="88"/>
      <c r="E1" s="88"/>
      <c r="F1" s="88"/>
      <c r="G1" s="88"/>
      <c r="H1" s="88"/>
    </row>
    <row r="2" spans="1:8" ht="15">
      <c r="A2" s="54" t="s">
        <v>201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/>
      <c r="G3" s="12" t="s">
        <v>3</v>
      </c>
      <c r="H3" s="12" t="s">
        <v>7</v>
      </c>
    </row>
    <row r="4" spans="1:8" s="34" customFormat="1" ht="48" customHeight="1">
      <c r="A4" s="36" t="s">
        <v>41</v>
      </c>
      <c r="B4" s="36" t="s">
        <v>104</v>
      </c>
      <c r="C4" s="32" t="s">
        <v>103</v>
      </c>
      <c r="D4" s="37">
        <v>0</v>
      </c>
      <c r="E4" s="36" t="s">
        <v>105</v>
      </c>
      <c r="F4" s="36" t="s">
        <v>120</v>
      </c>
      <c r="G4" s="32" t="s">
        <v>121</v>
      </c>
      <c r="H4" s="37"/>
    </row>
    <row r="5" spans="1:8" s="34" customFormat="1" ht="20.25">
      <c r="A5" s="36" t="s">
        <v>36</v>
      </c>
      <c r="B5" s="36" t="s">
        <v>37</v>
      </c>
      <c r="C5" s="32" t="s">
        <v>38</v>
      </c>
      <c r="D5" s="37">
        <v>0</v>
      </c>
      <c r="E5" s="36"/>
      <c r="F5" s="36"/>
      <c r="G5" s="32"/>
      <c r="H5" s="37"/>
    </row>
    <row r="6" spans="1:8" s="34" customFormat="1" ht="30" customHeight="1">
      <c r="A6" s="36"/>
      <c r="B6" s="36"/>
      <c r="C6" s="32"/>
      <c r="D6" s="37"/>
      <c r="E6" s="36"/>
      <c r="F6" s="36"/>
      <c r="G6" s="32"/>
      <c r="H6" s="37"/>
    </row>
    <row r="7" spans="1:8" s="34" customFormat="1" ht="30" customHeight="1">
      <c r="A7" s="36"/>
      <c r="B7" s="36"/>
      <c r="C7" s="32"/>
      <c r="D7" s="37"/>
      <c r="E7" s="36"/>
      <c r="F7" s="36"/>
      <c r="G7" s="32"/>
      <c r="H7" s="37"/>
    </row>
    <row r="8" spans="1:8" s="34" customFormat="1" ht="30" customHeight="1">
      <c r="A8" s="36"/>
      <c r="B8" s="36"/>
      <c r="C8" s="32"/>
      <c r="D8" s="37"/>
      <c r="E8" s="36"/>
      <c r="F8" s="36"/>
      <c r="G8" s="32"/>
      <c r="H8" s="37"/>
    </row>
    <row r="9" spans="1:8" s="34" customFormat="1" ht="30" customHeight="1">
      <c r="A9" s="36"/>
      <c r="B9" s="36"/>
      <c r="C9" s="32"/>
      <c r="D9" s="37"/>
      <c r="E9" s="36"/>
      <c r="F9" s="36"/>
      <c r="G9" s="32"/>
      <c r="H9" s="37"/>
    </row>
    <row r="10" spans="1:8" ht="30" customHeight="1">
      <c r="A10" s="2"/>
      <c r="B10" s="2"/>
      <c r="C10" s="19"/>
      <c r="D10" s="4"/>
      <c r="E10" s="2"/>
      <c r="F10" s="2"/>
      <c r="G10" s="19"/>
      <c r="H10" s="4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15.75" customHeight="1">
      <c r="A13" s="5"/>
      <c r="B13" s="5"/>
      <c r="C13" s="6" t="s">
        <v>4</v>
      </c>
      <c r="D13" s="15">
        <f>SUM(D4:D12)</f>
        <v>0</v>
      </c>
      <c r="E13" s="5"/>
      <c r="F13" s="5"/>
      <c r="G13" s="6" t="s">
        <v>4</v>
      </c>
      <c r="H13" s="15">
        <f>SUM(H4:H12)</f>
        <v>0</v>
      </c>
    </row>
    <row r="14" spans="1:8" ht="30" customHeight="1">
      <c r="A14" s="7"/>
      <c r="B14" s="7"/>
      <c r="C14" s="8"/>
      <c r="D14" s="8"/>
      <c r="E14" s="7"/>
      <c r="F14" s="7"/>
      <c r="G14" s="8"/>
      <c r="H14" s="8"/>
    </row>
    <row r="15" spans="1:8" ht="15.75" customHeight="1">
      <c r="A15" s="89" t="s">
        <v>40</v>
      </c>
      <c r="B15" s="90"/>
      <c r="C15" s="90"/>
      <c r="D15" s="90"/>
      <c r="E15" s="90"/>
      <c r="F15" s="90"/>
      <c r="G15" s="91"/>
      <c r="H15" s="9"/>
    </row>
    <row r="16" spans="1:8" ht="15.75" customHeight="1">
      <c r="A16" s="89" t="s">
        <v>117</v>
      </c>
      <c r="B16" s="90"/>
      <c r="C16" s="90"/>
      <c r="D16" s="90"/>
      <c r="E16" s="90"/>
      <c r="F16" s="90"/>
      <c r="G16" s="91"/>
      <c r="H16" s="9"/>
    </row>
    <row r="18" ht="15">
      <c r="A18" s="54"/>
    </row>
  </sheetData>
  <sheetProtection/>
  <mergeCells count="3">
    <mergeCell ref="A1:H1"/>
    <mergeCell ref="A15:G15"/>
    <mergeCell ref="A16:G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8" t="s">
        <v>184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20.25">
      <c r="A4" s="36" t="s">
        <v>27</v>
      </c>
      <c r="B4" s="36" t="s">
        <v>28</v>
      </c>
      <c r="C4" s="32" t="s">
        <v>29</v>
      </c>
      <c r="D4" s="37">
        <v>3292</v>
      </c>
      <c r="E4" s="36" t="s">
        <v>30</v>
      </c>
      <c r="F4" s="36" t="s">
        <v>31</v>
      </c>
      <c r="G4" s="32" t="s">
        <v>32</v>
      </c>
      <c r="H4" s="37">
        <v>0</v>
      </c>
    </row>
    <row r="5" spans="1:8" s="34" customFormat="1" ht="30">
      <c r="A5" s="36" t="s">
        <v>34</v>
      </c>
      <c r="B5" s="36" t="s">
        <v>35</v>
      </c>
      <c r="C5" s="32" t="s">
        <v>150</v>
      </c>
      <c r="D5" s="37">
        <v>0</v>
      </c>
      <c r="E5" s="36" t="s">
        <v>39</v>
      </c>
      <c r="F5" s="36" t="s">
        <v>33</v>
      </c>
      <c r="G5" s="32" t="s">
        <v>151</v>
      </c>
      <c r="H5" s="37">
        <v>14335</v>
      </c>
    </row>
    <row r="6" spans="1:8" s="34" customFormat="1" ht="30">
      <c r="A6" s="36" t="s">
        <v>36</v>
      </c>
      <c r="B6" s="36" t="s">
        <v>37</v>
      </c>
      <c r="C6" s="72" t="s">
        <v>137</v>
      </c>
      <c r="D6" s="73">
        <v>6000</v>
      </c>
      <c r="E6" s="36"/>
      <c r="F6" s="31" t="s">
        <v>52</v>
      </c>
      <c r="G6" s="32" t="s">
        <v>207</v>
      </c>
      <c r="H6" s="73">
        <v>122</v>
      </c>
    </row>
    <row r="7" spans="1:8" s="34" customFormat="1" ht="20.25">
      <c r="A7" s="36"/>
      <c r="B7" s="36"/>
      <c r="C7" s="32"/>
      <c r="D7" s="37"/>
      <c r="E7" s="36"/>
      <c r="F7" s="31" t="s">
        <v>52</v>
      </c>
      <c r="G7" s="32" t="s">
        <v>208</v>
      </c>
      <c r="H7" s="73">
        <v>65</v>
      </c>
    </row>
    <row r="8" spans="1:8" s="34" customFormat="1" ht="40.5">
      <c r="A8" s="36"/>
      <c r="B8" s="36"/>
      <c r="C8" s="32"/>
      <c r="D8" s="37"/>
      <c r="E8" s="31" t="s">
        <v>44</v>
      </c>
      <c r="F8" s="31" t="s">
        <v>50</v>
      </c>
      <c r="G8" s="32" t="s">
        <v>180</v>
      </c>
      <c r="H8" s="37">
        <v>2029.61</v>
      </c>
    </row>
    <row r="9" spans="1:8" s="34" customFormat="1" ht="20.25">
      <c r="A9" s="36"/>
      <c r="B9" s="36"/>
      <c r="C9" s="32"/>
      <c r="D9" s="37"/>
      <c r="E9" s="36"/>
      <c r="F9" s="31" t="s">
        <v>52</v>
      </c>
      <c r="G9" s="32" t="s">
        <v>148</v>
      </c>
      <c r="H9" s="37">
        <v>390</v>
      </c>
    </row>
    <row r="10" spans="1:8" ht="15.75" customHeight="1">
      <c r="A10" s="5"/>
      <c r="B10" s="5"/>
      <c r="C10" s="6" t="s">
        <v>4</v>
      </c>
      <c r="D10" s="15">
        <f>SUM(D4:D9)</f>
        <v>9292</v>
      </c>
      <c r="E10" s="5"/>
      <c r="F10" s="5"/>
      <c r="G10" s="6" t="s">
        <v>4</v>
      </c>
      <c r="H10" s="15">
        <f>SUM(H4:H9)</f>
        <v>16941.61</v>
      </c>
    </row>
    <row r="11" spans="1:8" ht="30" customHeight="1">
      <c r="A11" s="7"/>
      <c r="B11" s="7"/>
      <c r="C11" s="8"/>
      <c r="D11" s="8"/>
      <c r="E11" s="7"/>
      <c r="F11" s="7"/>
      <c r="G11" s="8"/>
      <c r="H11" s="8"/>
    </row>
    <row r="12" spans="1:8" ht="15.75" customHeight="1">
      <c r="A12" s="89" t="s">
        <v>40</v>
      </c>
      <c r="B12" s="90"/>
      <c r="C12" s="90"/>
      <c r="D12" s="90"/>
      <c r="E12" s="90"/>
      <c r="F12" s="90"/>
      <c r="G12" s="91"/>
      <c r="H12" s="9">
        <f>PRODUCT(D10,1/H10)</f>
        <v>0.5484720755583442</v>
      </c>
    </row>
    <row r="13" spans="1:8" ht="15.75" customHeight="1">
      <c r="A13" s="89" t="s">
        <v>118</v>
      </c>
      <c r="B13" s="90"/>
      <c r="C13" s="90"/>
      <c r="D13" s="90"/>
      <c r="E13" s="90"/>
      <c r="F13" s="90"/>
      <c r="G13" s="91"/>
      <c r="H13" s="9">
        <f>D4/H10</f>
        <v>0.1943144718831327</v>
      </c>
    </row>
    <row r="16" spans="1:8" ht="15">
      <c r="A16" s="18"/>
      <c r="B16" s="18"/>
      <c r="C16" s="18"/>
      <c r="D16" s="18"/>
      <c r="E16" s="18"/>
      <c r="F16" s="18"/>
      <c r="G16" s="18"/>
      <c r="H16" s="18"/>
    </row>
    <row r="17" spans="1:8" ht="17.25">
      <c r="A17" s="93"/>
      <c r="B17" s="93"/>
      <c r="C17" s="93"/>
      <c r="D17" s="93"/>
      <c r="E17" s="93"/>
      <c r="F17" s="93"/>
      <c r="G17" s="93"/>
      <c r="H17" s="93"/>
    </row>
    <row r="18" spans="1:8" ht="15">
      <c r="A18" s="59"/>
      <c r="B18" s="59"/>
      <c r="C18" s="59"/>
      <c r="D18" s="59"/>
      <c r="E18" s="59"/>
      <c r="F18" s="59"/>
      <c r="G18" s="59"/>
      <c r="H18" s="59"/>
    </row>
    <row r="19" spans="1:8" ht="15">
      <c r="A19" s="60"/>
      <c r="B19" s="60"/>
      <c r="C19" s="61"/>
      <c r="D19" s="60"/>
      <c r="E19" s="60"/>
      <c r="F19" s="60"/>
      <c r="G19" s="60"/>
      <c r="H19" s="60"/>
    </row>
    <row r="20" spans="1:8" s="34" customFormat="1" ht="15">
      <c r="A20" s="62"/>
      <c r="B20" s="62"/>
      <c r="C20" s="63"/>
      <c r="D20" s="64"/>
      <c r="E20" s="62"/>
      <c r="F20" s="62"/>
      <c r="G20" s="63"/>
      <c r="H20" s="64"/>
    </row>
    <row r="21" spans="1:8" s="34" customFormat="1" ht="15">
      <c r="A21" s="62"/>
      <c r="B21" s="62"/>
      <c r="C21" s="63"/>
      <c r="D21" s="64"/>
      <c r="E21" s="62"/>
      <c r="F21" s="62"/>
      <c r="G21" s="63"/>
      <c r="H21" s="64"/>
    </row>
    <row r="22" spans="1:8" s="34" customFormat="1" ht="15">
      <c r="A22" s="62"/>
      <c r="B22" s="62"/>
      <c r="C22" s="63"/>
      <c r="D22" s="64"/>
      <c r="E22" s="62"/>
      <c r="F22" s="62"/>
      <c r="G22" s="63"/>
      <c r="H22" s="64"/>
    </row>
    <row r="23" spans="1:8" s="34" customFormat="1" ht="15">
      <c r="A23" s="62"/>
      <c r="B23" s="62"/>
      <c r="C23" s="63"/>
      <c r="D23" s="64"/>
      <c r="E23" s="62"/>
      <c r="F23" s="62"/>
      <c r="G23" s="63"/>
      <c r="H23" s="64"/>
    </row>
    <row r="24" spans="1:8" s="34" customFormat="1" ht="15">
      <c r="A24" s="62"/>
      <c r="B24" s="62"/>
      <c r="C24" s="63"/>
      <c r="D24" s="64"/>
      <c r="E24" s="62"/>
      <c r="F24" s="62"/>
      <c r="G24" s="63"/>
      <c r="H24" s="64"/>
    </row>
    <row r="25" spans="1:8" ht="15">
      <c r="A25" s="62"/>
      <c r="B25" s="62"/>
      <c r="C25" s="65"/>
      <c r="D25" s="66"/>
      <c r="E25" s="62"/>
      <c r="F25" s="62"/>
      <c r="G25" s="65"/>
      <c r="H25" s="66"/>
    </row>
    <row r="26" spans="1:8" ht="15">
      <c r="A26" s="67"/>
      <c r="B26" s="67"/>
      <c r="C26" s="68"/>
      <c r="D26" s="68"/>
      <c r="E26" s="67"/>
      <c r="F26" s="67"/>
      <c r="G26" s="68"/>
      <c r="H26" s="68"/>
    </row>
    <row r="27" spans="1:8" ht="15">
      <c r="A27" s="92"/>
      <c r="B27" s="92"/>
      <c r="C27" s="92"/>
      <c r="D27" s="92"/>
      <c r="E27" s="92"/>
      <c r="F27" s="92"/>
      <c r="G27" s="92"/>
      <c r="H27" s="69"/>
    </row>
    <row r="28" spans="1:8" ht="15">
      <c r="A28" s="92"/>
      <c r="B28" s="92"/>
      <c r="C28" s="92"/>
      <c r="D28" s="92"/>
      <c r="E28" s="92"/>
      <c r="F28" s="92"/>
      <c r="G28" s="92"/>
      <c r="H28" s="69"/>
    </row>
  </sheetData>
  <sheetProtection/>
  <mergeCells count="6">
    <mergeCell ref="A27:G27"/>
    <mergeCell ref="A28:G28"/>
    <mergeCell ref="A1:H1"/>
    <mergeCell ref="A12:G12"/>
    <mergeCell ref="A13:G13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8" t="s">
        <v>185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5" customFormat="1" ht="45" customHeight="1">
      <c r="A4" s="31" t="s">
        <v>98</v>
      </c>
      <c r="B4" s="31" t="s">
        <v>96</v>
      </c>
      <c r="C4" s="32" t="s">
        <v>97</v>
      </c>
      <c r="D4" s="33">
        <v>13914.2</v>
      </c>
      <c r="E4" s="31" t="s">
        <v>48</v>
      </c>
      <c r="F4" s="31" t="s">
        <v>99</v>
      </c>
      <c r="G4" s="32" t="s">
        <v>152</v>
      </c>
      <c r="H4" s="33">
        <f>8304.56-40</f>
        <v>8264.56</v>
      </c>
    </row>
    <row r="5" spans="1:8" s="35" customFormat="1" ht="40.5">
      <c r="A5" s="31"/>
      <c r="B5" s="31"/>
      <c r="C5" s="32"/>
      <c r="D5" s="33"/>
      <c r="E5" s="31" t="s">
        <v>44</v>
      </c>
      <c r="F5" s="31" t="s">
        <v>100</v>
      </c>
      <c r="G5" s="32" t="s">
        <v>206</v>
      </c>
      <c r="H5" s="33">
        <f>5918.93-25</f>
        <v>5893.93</v>
      </c>
    </row>
    <row r="6" spans="1:8" s="35" customFormat="1" ht="30">
      <c r="A6" s="31"/>
      <c r="B6" s="31"/>
      <c r="C6" s="32"/>
      <c r="D6" s="33"/>
      <c r="E6" s="31"/>
      <c r="F6" s="31" t="s">
        <v>52</v>
      </c>
      <c r="G6" s="32" t="s">
        <v>207</v>
      </c>
      <c r="H6" s="74">
        <f>28265-122</f>
        <v>28143</v>
      </c>
    </row>
    <row r="7" spans="1:8" s="35" customFormat="1" ht="42" customHeight="1">
      <c r="A7" s="31"/>
      <c r="B7" s="31"/>
      <c r="C7" s="32"/>
      <c r="D7" s="33"/>
      <c r="E7" s="31" t="s">
        <v>44</v>
      </c>
      <c r="F7" s="31" t="s">
        <v>181</v>
      </c>
      <c r="G7" s="32" t="s">
        <v>182</v>
      </c>
      <c r="H7" s="33">
        <v>30789.72</v>
      </c>
    </row>
    <row r="8" spans="1:8" s="35" customFormat="1" ht="30" customHeight="1">
      <c r="A8" s="31"/>
      <c r="B8" s="31"/>
      <c r="C8" s="32"/>
      <c r="D8" s="33"/>
      <c r="E8" s="31"/>
      <c r="F8" s="31"/>
      <c r="G8" s="32"/>
      <c r="H8" s="33"/>
    </row>
    <row r="9" spans="1:8" s="35" customFormat="1" ht="30" customHeight="1">
      <c r="A9" s="31"/>
      <c r="B9" s="31"/>
      <c r="C9" s="32"/>
      <c r="D9" s="33"/>
      <c r="E9" s="31"/>
      <c r="F9" s="31"/>
      <c r="G9" s="32"/>
      <c r="H9" s="33"/>
    </row>
    <row r="10" spans="1:15" s="35" customFormat="1" ht="30" customHeight="1">
      <c r="A10" s="31"/>
      <c r="B10" s="31"/>
      <c r="C10" s="32"/>
      <c r="D10" s="33"/>
      <c r="E10" s="31"/>
      <c r="F10" s="31"/>
      <c r="G10" s="32"/>
      <c r="H10" s="33"/>
      <c r="M10" s="83"/>
      <c r="N10" s="83"/>
      <c r="O10" s="83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30" customHeight="1">
      <c r="A13" s="2"/>
      <c r="B13" s="2"/>
      <c r="C13" s="19"/>
      <c r="D13" s="4"/>
      <c r="E13" s="2"/>
      <c r="F13" s="2"/>
      <c r="G13" s="19"/>
      <c r="H13" s="4"/>
    </row>
    <row r="14" spans="1:8" ht="15.75" customHeight="1">
      <c r="A14" s="5"/>
      <c r="B14" s="5"/>
      <c r="C14" s="6" t="s">
        <v>4</v>
      </c>
      <c r="D14" s="15">
        <f>SUM(D4:D13)</f>
        <v>13914.2</v>
      </c>
      <c r="E14" s="5"/>
      <c r="F14" s="5"/>
      <c r="G14" s="6" t="s">
        <v>4</v>
      </c>
      <c r="H14" s="15">
        <f>SUM(H4:H13)</f>
        <v>73091.20999999999</v>
      </c>
    </row>
    <row r="15" spans="1:8" ht="30" customHeight="1">
      <c r="A15" s="7"/>
      <c r="B15" s="7"/>
      <c r="C15" s="8"/>
      <c r="D15" s="8"/>
      <c r="E15" s="7"/>
      <c r="F15" s="7"/>
      <c r="G15" s="8"/>
      <c r="H15" s="8"/>
    </row>
    <row r="16" spans="1:8" ht="15.75" customHeight="1">
      <c r="A16" s="89" t="s">
        <v>40</v>
      </c>
      <c r="B16" s="90"/>
      <c r="C16" s="90"/>
      <c r="D16" s="90"/>
      <c r="E16" s="90"/>
      <c r="F16" s="90"/>
      <c r="G16" s="91"/>
      <c r="H16" s="9">
        <f>PRODUCT(D14,1/H14)</f>
        <v>0.19036762423279083</v>
      </c>
    </row>
    <row r="17" spans="1:8" ht="15.75" customHeight="1">
      <c r="A17" s="89" t="s">
        <v>118</v>
      </c>
      <c r="B17" s="90"/>
      <c r="C17" s="90"/>
      <c r="D17" s="90"/>
      <c r="E17" s="90"/>
      <c r="F17" s="90"/>
      <c r="G17" s="91"/>
      <c r="H17" s="9">
        <f>D4/H14</f>
        <v>0.19036762423279083</v>
      </c>
    </row>
  </sheetData>
  <sheetProtection/>
  <mergeCells count="3">
    <mergeCell ref="A1:H1"/>
    <mergeCell ref="A16:G16"/>
    <mergeCell ref="A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75390625" style="0" customWidth="1"/>
    <col min="5" max="5" width="8.625" style="0" customWidth="1"/>
    <col min="6" max="6" width="5.625" style="0" customWidth="1"/>
    <col min="7" max="7" width="17.375" style="0" customWidth="1"/>
    <col min="8" max="8" width="11.625" style="0" customWidth="1"/>
  </cols>
  <sheetData>
    <row r="1" spans="1:8" ht="17.25">
      <c r="A1" s="88" t="s">
        <v>186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s="14" customFormat="1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20.25">
      <c r="A4" s="31" t="s">
        <v>54</v>
      </c>
      <c r="B4" s="31" t="s">
        <v>147</v>
      </c>
      <c r="C4" s="32" t="s">
        <v>146</v>
      </c>
      <c r="D4" s="74">
        <v>129184.5</v>
      </c>
      <c r="E4" s="31"/>
      <c r="F4" s="31" t="s">
        <v>52</v>
      </c>
      <c r="G4" s="32" t="s">
        <v>65</v>
      </c>
      <c r="H4" s="33">
        <v>12360.73</v>
      </c>
    </row>
    <row r="5" spans="1:8" s="34" customFormat="1" ht="20.25">
      <c r="A5" s="31" t="s">
        <v>46</v>
      </c>
      <c r="B5" s="31" t="s">
        <v>47</v>
      </c>
      <c r="C5" s="32" t="s">
        <v>129</v>
      </c>
      <c r="D5" s="33">
        <v>0</v>
      </c>
      <c r="E5" s="31" t="s">
        <v>51</v>
      </c>
      <c r="F5" s="31" t="s">
        <v>52</v>
      </c>
      <c r="G5" s="32" t="s">
        <v>101</v>
      </c>
      <c r="H5" s="33"/>
    </row>
    <row r="6" spans="1:8" s="34" customFormat="1" ht="40.5">
      <c r="A6" s="31" t="s">
        <v>135</v>
      </c>
      <c r="B6" s="31" t="s">
        <v>177</v>
      </c>
      <c r="C6" s="32" t="s">
        <v>178</v>
      </c>
      <c r="D6" s="33"/>
      <c r="E6" s="31" t="s">
        <v>44</v>
      </c>
      <c r="F6" s="31" t="s">
        <v>50</v>
      </c>
      <c r="G6" s="32" t="s">
        <v>183</v>
      </c>
      <c r="H6" s="33">
        <f>243082.25-2029.61</f>
        <v>241052.64</v>
      </c>
    </row>
    <row r="7" spans="1:8" ht="40.5" customHeight="1">
      <c r="A7" s="31" t="s">
        <v>34</v>
      </c>
      <c r="B7" s="31" t="s">
        <v>128</v>
      </c>
      <c r="C7" s="32" t="s">
        <v>130</v>
      </c>
      <c r="D7" s="33"/>
      <c r="E7" s="31" t="s">
        <v>48</v>
      </c>
      <c r="F7" s="31" t="s">
        <v>49</v>
      </c>
      <c r="G7" s="32" t="s">
        <v>153</v>
      </c>
      <c r="H7" s="4">
        <v>0</v>
      </c>
    </row>
    <row r="8" spans="1:8" ht="45" customHeight="1">
      <c r="A8" s="2"/>
      <c r="B8" s="2"/>
      <c r="C8" s="3"/>
      <c r="D8" s="4"/>
      <c r="E8" s="31" t="s">
        <v>44</v>
      </c>
      <c r="F8" s="31" t="s">
        <v>154</v>
      </c>
      <c r="G8" s="32" t="s">
        <v>155</v>
      </c>
      <c r="H8" s="33">
        <v>0</v>
      </c>
    </row>
    <row r="9" spans="1:8" ht="37.5" customHeight="1">
      <c r="A9" s="2"/>
      <c r="B9" s="2"/>
      <c r="C9" s="3"/>
      <c r="D9" s="4"/>
      <c r="E9" s="31" t="s">
        <v>44</v>
      </c>
      <c r="F9" s="31" t="s">
        <v>156</v>
      </c>
      <c r="G9" s="32" t="s">
        <v>157</v>
      </c>
      <c r="H9" s="33">
        <v>0</v>
      </c>
    </row>
    <row r="10" spans="1:8" ht="15">
      <c r="A10" s="5"/>
      <c r="B10" s="5"/>
      <c r="C10" s="6" t="s">
        <v>4</v>
      </c>
      <c r="D10" s="15">
        <f>SUM(D4:D9)</f>
        <v>129184.5</v>
      </c>
      <c r="E10" s="5"/>
      <c r="F10" s="5"/>
      <c r="G10" s="6" t="s">
        <v>4</v>
      </c>
      <c r="H10" s="15">
        <f>SUM(H4:H9)</f>
        <v>253413.37000000002</v>
      </c>
    </row>
    <row r="11" spans="1:8" ht="15">
      <c r="A11" s="7"/>
      <c r="B11" s="7"/>
      <c r="C11" s="8"/>
      <c r="D11" s="8"/>
      <c r="E11" s="7"/>
      <c r="F11" s="7"/>
      <c r="G11" s="8"/>
      <c r="H11" s="8"/>
    </row>
    <row r="12" spans="1:8" ht="15">
      <c r="A12" s="89" t="s">
        <v>5</v>
      </c>
      <c r="B12" s="90"/>
      <c r="C12" s="90"/>
      <c r="D12" s="90"/>
      <c r="E12" s="90"/>
      <c r="F12" s="90"/>
      <c r="G12" s="91"/>
      <c r="H12" s="9">
        <f>PRODUCT(D10,1/H10)</f>
        <v>0.5097777595554647</v>
      </c>
    </row>
    <row r="13" spans="1:8" ht="15">
      <c r="A13" s="10"/>
      <c r="B13" s="10"/>
      <c r="C13" s="10"/>
      <c r="D13" s="10"/>
      <c r="E13" s="10"/>
      <c r="F13" s="10"/>
      <c r="G13" s="10"/>
      <c r="H13" s="11"/>
    </row>
  </sheetData>
  <sheetProtection/>
  <mergeCells count="2">
    <mergeCell ref="A1:H1"/>
    <mergeCell ref="A12:G12"/>
  </mergeCells>
  <printOptions horizontalCentered="1"/>
  <pageMargins left="0.5118110236220472" right="0.2755905511811024" top="0.4724409448818898" bottom="0.4330708661417323" header="0.1968503937007874" footer="0.2362204724409449"/>
  <pageSetup horizontalDpi="600" verticalDpi="600" orientation="portrait" paperSize="9" scale="90" r:id="rId1"/>
  <headerFooter alignWithMargins="0">
    <oddFooter>&amp;L&amp;"Times New Roman,Corsivo"&amp;8&amp;Z&amp;F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9.25390625" style="0" customWidth="1"/>
    <col min="3" max="3" width="17.125" style="0" customWidth="1"/>
    <col min="7" max="7" width="18.25390625" style="0" customWidth="1"/>
  </cols>
  <sheetData>
    <row r="1" spans="1:8" ht="17.25">
      <c r="A1" s="94" t="s">
        <v>202</v>
      </c>
      <c r="B1" s="94"/>
      <c r="C1" s="94"/>
      <c r="D1" s="94"/>
      <c r="E1" s="94"/>
      <c r="F1" s="94"/>
      <c r="G1" s="94"/>
      <c r="H1" s="94"/>
    </row>
    <row r="2" spans="1:8" ht="18">
      <c r="A2" s="79" t="s">
        <v>149</v>
      </c>
      <c r="B2" s="41"/>
      <c r="C2" s="41"/>
      <c r="D2" s="41"/>
      <c r="E2" s="41"/>
      <c r="F2" s="41"/>
      <c r="G2" s="41"/>
      <c r="H2" s="4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0">
      <c r="A4" s="31" t="s">
        <v>41</v>
      </c>
      <c r="B4" s="31" t="s">
        <v>42</v>
      </c>
      <c r="C4" s="32" t="s">
        <v>43</v>
      </c>
      <c r="D4" s="33"/>
      <c r="E4" s="31" t="s">
        <v>44</v>
      </c>
      <c r="F4" s="31" t="s">
        <v>45</v>
      </c>
      <c r="G4" s="32" t="s">
        <v>158</v>
      </c>
      <c r="H4" s="33"/>
    </row>
    <row r="5" spans="1:8" s="34" customFormat="1" ht="45" customHeight="1">
      <c r="A5" s="31"/>
      <c r="B5" s="31"/>
      <c r="C5" s="32"/>
      <c r="D5" s="33"/>
      <c r="E5" s="31"/>
      <c r="F5" s="31"/>
      <c r="G5" s="32"/>
      <c r="H5" s="33"/>
    </row>
    <row r="6" spans="1:8" s="34" customFormat="1" ht="45" customHeight="1">
      <c r="A6" s="31"/>
      <c r="B6" s="31"/>
      <c r="C6" s="32"/>
      <c r="D6" s="33"/>
      <c r="E6" s="31"/>
      <c r="F6" s="31"/>
      <c r="G6" s="32"/>
      <c r="H6" s="33"/>
    </row>
    <row r="7" spans="1:8" s="34" customFormat="1" ht="45.7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45.75" customHeight="1">
      <c r="A8" s="31"/>
      <c r="B8" s="31"/>
      <c r="C8" s="32"/>
      <c r="D8" s="33"/>
      <c r="E8" s="31"/>
      <c r="F8" s="31"/>
      <c r="G8" s="32"/>
      <c r="H8" s="33"/>
    </row>
    <row r="9" spans="1:8" s="35" customFormat="1" ht="15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s="35" customFormat="1" ht="15">
      <c r="A10" s="39"/>
      <c r="B10" s="39"/>
      <c r="C10" s="40"/>
      <c r="D10" s="40"/>
      <c r="E10" s="39"/>
      <c r="F10" s="39"/>
      <c r="G10" s="40"/>
      <c r="H10" s="40"/>
    </row>
    <row r="11" spans="1:8" s="28" customFormat="1" ht="15">
      <c r="A11" s="89" t="s">
        <v>40</v>
      </c>
      <c r="B11" s="90"/>
      <c r="C11" s="90"/>
      <c r="D11" s="90"/>
      <c r="E11" s="90"/>
      <c r="F11" s="90"/>
      <c r="G11" s="91"/>
      <c r="H11" s="9" t="e">
        <f>PRODUCT(D9,1/H9)</f>
        <v>#DIV/0!</v>
      </c>
    </row>
    <row r="12" spans="1:8" ht="15">
      <c r="A12" s="89" t="s">
        <v>119</v>
      </c>
      <c r="B12" s="90"/>
      <c r="C12" s="90"/>
      <c r="D12" s="90"/>
      <c r="E12" s="90"/>
      <c r="F12" s="90"/>
      <c r="G12" s="91"/>
      <c r="H12" s="9" t="e">
        <f>D4/H9</f>
        <v>#DIV/0!</v>
      </c>
    </row>
    <row r="15" spans="1:8" ht="17.25">
      <c r="A15" s="16"/>
      <c r="B15" s="16"/>
      <c r="C15" s="16"/>
      <c r="D15" s="16"/>
      <c r="E15" s="16"/>
      <c r="F15" s="16"/>
      <c r="G15" s="16"/>
      <c r="H15" s="16"/>
    </row>
  </sheetData>
  <sheetProtection/>
  <mergeCells count="3">
    <mergeCell ref="A1:H1"/>
    <mergeCell ref="A11:G11"/>
    <mergeCell ref="A12:G12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6" sqref="H6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625" style="0" customWidth="1"/>
    <col min="5" max="5" width="8.875" style="0" customWidth="1"/>
    <col min="6" max="6" width="7.75390625" style="0" customWidth="1"/>
    <col min="7" max="7" width="17.50390625" style="0" customWidth="1"/>
    <col min="8" max="8" width="11.375" style="0" customWidth="1"/>
  </cols>
  <sheetData>
    <row r="1" spans="1:8" ht="17.25">
      <c r="A1" s="88" t="s">
        <v>187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0">
      <c r="A4" s="31" t="s">
        <v>76</v>
      </c>
      <c r="B4" s="31" t="s">
        <v>75</v>
      </c>
      <c r="C4" s="32" t="s">
        <v>74</v>
      </c>
      <c r="D4" s="33">
        <v>0</v>
      </c>
      <c r="E4" s="31" t="s">
        <v>57</v>
      </c>
      <c r="F4" s="31" t="s">
        <v>58</v>
      </c>
      <c r="G4" s="32" t="s">
        <v>159</v>
      </c>
      <c r="H4" s="33"/>
    </row>
    <row r="5" spans="1:8" s="34" customFormat="1" ht="20.25">
      <c r="A5" s="31" t="s">
        <v>36</v>
      </c>
      <c r="B5" s="31" t="s">
        <v>37</v>
      </c>
      <c r="C5" s="72" t="s">
        <v>139</v>
      </c>
      <c r="D5" s="74">
        <v>0</v>
      </c>
      <c r="E5" s="31" t="s">
        <v>78</v>
      </c>
      <c r="F5" s="31" t="s">
        <v>24</v>
      </c>
      <c r="G5" s="32" t="s">
        <v>65</v>
      </c>
      <c r="H5" s="33"/>
    </row>
    <row r="6" spans="1:8" s="34" customFormat="1" ht="20.25">
      <c r="A6" s="31"/>
      <c r="B6" s="31"/>
      <c r="C6" s="32"/>
      <c r="D6" s="33"/>
      <c r="E6" s="31" t="s">
        <v>39</v>
      </c>
      <c r="F6" s="31" t="s">
        <v>77</v>
      </c>
      <c r="G6" s="32" t="s">
        <v>138</v>
      </c>
      <c r="H6" s="33"/>
    </row>
    <row r="7" spans="1:8" s="34" customFormat="1" ht="4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45" customHeight="1">
      <c r="A8" s="31"/>
      <c r="B8" s="31"/>
      <c r="C8" s="32"/>
      <c r="D8" s="33"/>
      <c r="E8" s="31"/>
      <c r="F8" s="31"/>
      <c r="G8" s="32"/>
      <c r="H8" s="33"/>
    </row>
    <row r="9" spans="1:8" s="34" customFormat="1" ht="45" customHeight="1">
      <c r="A9" s="31"/>
      <c r="B9" s="31"/>
      <c r="C9" s="32"/>
      <c r="D9" s="33"/>
      <c r="E9" s="31"/>
      <c r="F9" s="31"/>
      <c r="G9" s="32"/>
      <c r="H9" s="33"/>
    </row>
    <row r="10" spans="1:8" s="34" customFormat="1" ht="45" customHeight="1">
      <c r="A10" s="31"/>
      <c r="B10" s="31"/>
      <c r="C10" s="32"/>
      <c r="D10" s="33"/>
      <c r="E10" s="31"/>
      <c r="F10" s="31"/>
      <c r="G10" s="32"/>
      <c r="H10" s="33"/>
    </row>
    <row r="11" spans="1:8" ht="15.75" customHeight="1">
      <c r="A11" s="5"/>
      <c r="B11" s="5"/>
      <c r="C11" s="6" t="s">
        <v>4</v>
      </c>
      <c r="D11" s="15">
        <f>SUM(D4:D10)</f>
        <v>0</v>
      </c>
      <c r="E11" s="5"/>
      <c r="F11" s="5"/>
      <c r="G11" s="6" t="s">
        <v>4</v>
      </c>
      <c r="H11" s="15">
        <f>SUM(H4:H10)</f>
        <v>0</v>
      </c>
    </row>
    <row r="12" spans="1:8" ht="30" customHeight="1">
      <c r="A12" s="7"/>
      <c r="B12" s="7"/>
      <c r="C12" s="8"/>
      <c r="D12" s="8"/>
      <c r="E12" s="7"/>
      <c r="F12" s="7"/>
      <c r="G12" s="8"/>
      <c r="H12" s="8"/>
    </row>
    <row r="13" spans="1:8" ht="15.75" customHeight="1">
      <c r="A13" s="89" t="s">
        <v>40</v>
      </c>
      <c r="B13" s="90"/>
      <c r="C13" s="90"/>
      <c r="D13" s="90"/>
      <c r="E13" s="90"/>
      <c r="F13" s="90"/>
      <c r="G13" s="91"/>
      <c r="H13" s="9" t="e">
        <f>PRODUCT(D11,1/H11)</f>
        <v>#DIV/0!</v>
      </c>
    </row>
    <row r="14" spans="1:8" ht="15">
      <c r="A14" s="89" t="s">
        <v>119</v>
      </c>
      <c r="B14" s="90"/>
      <c r="C14" s="90"/>
      <c r="D14" s="90"/>
      <c r="E14" s="90"/>
      <c r="F14" s="90"/>
      <c r="G14" s="91"/>
      <c r="H14" s="9" t="e">
        <f>D4/H11</f>
        <v>#DIV/0!</v>
      </c>
    </row>
  </sheetData>
  <sheetProtection/>
  <mergeCells count="3">
    <mergeCell ref="A1:H1"/>
    <mergeCell ref="A13:G13"/>
    <mergeCell ref="A14:G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8.75390625" style="0" customWidth="1"/>
    <col min="2" max="2" width="5.625" style="0" customWidth="1"/>
    <col min="3" max="3" width="17.50390625" style="0" customWidth="1"/>
    <col min="4" max="4" width="11.50390625" style="0" customWidth="1"/>
    <col min="5" max="5" width="8.75390625" style="0" customWidth="1"/>
    <col min="6" max="6" width="5.375" style="0" customWidth="1"/>
    <col min="7" max="7" width="17.50390625" style="0" customWidth="1"/>
    <col min="8" max="8" width="11.375" style="0" customWidth="1"/>
    <col min="10" max="10" width="9.375" style="0" bestFit="1" customWidth="1"/>
  </cols>
  <sheetData>
    <row r="1" spans="1:8" ht="17.25">
      <c r="A1" s="88" t="s">
        <v>188</v>
      </c>
      <c r="B1" s="88"/>
      <c r="C1" s="88"/>
      <c r="D1" s="88"/>
      <c r="E1" s="88"/>
      <c r="F1" s="88"/>
      <c r="G1" s="88"/>
      <c r="H1" s="88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6" t="s">
        <v>54</v>
      </c>
      <c r="B4" s="36" t="s">
        <v>53</v>
      </c>
      <c r="C4" s="38" t="s">
        <v>160</v>
      </c>
      <c r="D4" s="37">
        <v>27412.95</v>
      </c>
      <c r="E4" s="36" t="s">
        <v>55</v>
      </c>
      <c r="F4" s="36" t="s">
        <v>56</v>
      </c>
      <c r="G4" s="38" t="s">
        <v>161</v>
      </c>
      <c r="H4" s="37">
        <v>2416.77</v>
      </c>
    </row>
    <row r="5" spans="1:8" s="34" customFormat="1" ht="45" customHeight="1">
      <c r="A5" s="36"/>
      <c r="B5" s="36"/>
      <c r="C5" s="38"/>
      <c r="D5" s="37"/>
      <c r="E5" s="36" t="s">
        <v>57</v>
      </c>
      <c r="F5" s="36" t="s">
        <v>58</v>
      </c>
      <c r="G5" s="38" t="s">
        <v>162</v>
      </c>
      <c r="H5" s="37">
        <v>71658.36</v>
      </c>
    </row>
    <row r="6" spans="1:8" s="34" customFormat="1" ht="33.75" customHeight="1">
      <c r="A6" s="36"/>
      <c r="B6" s="36"/>
      <c r="C6" s="38"/>
      <c r="D6" s="37"/>
      <c r="E6" s="36" t="s">
        <v>57</v>
      </c>
      <c r="F6" s="36" t="s">
        <v>59</v>
      </c>
      <c r="G6" s="38" t="s">
        <v>163</v>
      </c>
      <c r="H6" s="37">
        <v>19639.11</v>
      </c>
    </row>
    <row r="7" spans="1:10" s="34" customFormat="1" ht="45" customHeight="1">
      <c r="A7" s="36"/>
      <c r="B7" s="36"/>
      <c r="C7" s="38"/>
      <c r="D7" s="37"/>
      <c r="E7" s="36"/>
      <c r="F7" s="36"/>
      <c r="G7" s="38" t="s">
        <v>65</v>
      </c>
      <c r="H7" s="37">
        <v>4500</v>
      </c>
      <c r="J7" s="84"/>
    </row>
    <row r="8" spans="1:8" ht="45" customHeight="1">
      <c r="A8" s="2"/>
      <c r="B8" s="2"/>
      <c r="C8" s="3"/>
      <c r="D8" s="4"/>
      <c r="E8" s="36" t="s">
        <v>143</v>
      </c>
      <c r="F8" s="2" t="s">
        <v>144</v>
      </c>
      <c r="G8" s="3" t="s">
        <v>145</v>
      </c>
      <c r="H8" s="4">
        <v>57800</v>
      </c>
    </row>
    <row r="9" spans="1:8" ht="50.25" customHeight="1">
      <c r="A9" s="36"/>
      <c r="B9" s="36"/>
      <c r="C9" s="38"/>
      <c r="D9" s="37"/>
      <c r="E9" s="36" t="s">
        <v>57</v>
      </c>
      <c r="F9" s="36" t="s">
        <v>174</v>
      </c>
      <c r="G9" s="38" t="s">
        <v>189</v>
      </c>
      <c r="H9" s="37">
        <v>46903.45</v>
      </c>
    </row>
    <row r="10" spans="1:8" ht="30" customHeight="1">
      <c r="A10" s="5"/>
      <c r="B10" s="5"/>
      <c r="C10" s="6" t="s">
        <v>4</v>
      </c>
      <c r="D10" s="15">
        <f>SUM(D4:D9)</f>
        <v>27412.95</v>
      </c>
      <c r="E10" s="5"/>
      <c r="F10" s="5"/>
      <c r="G10" s="6" t="s">
        <v>4</v>
      </c>
      <c r="H10" s="15">
        <f>SUM(H4:H9)</f>
        <v>202917.69</v>
      </c>
    </row>
    <row r="11" ht="15.75" customHeight="1"/>
    <row r="12" spans="1:8" ht="15">
      <c r="A12" s="89" t="s">
        <v>40</v>
      </c>
      <c r="B12" s="90"/>
      <c r="C12" s="90"/>
      <c r="D12" s="90"/>
      <c r="E12" s="90"/>
      <c r="F12" s="90"/>
      <c r="G12" s="91"/>
      <c r="H12" s="9">
        <f>PRODUCT(D10,1/H10)</f>
        <v>0.13509393882810317</v>
      </c>
    </row>
    <row r="13" spans="1:8" ht="15">
      <c r="A13" s="55" t="s">
        <v>119</v>
      </c>
      <c r="B13" s="56"/>
      <c r="C13" s="56"/>
      <c r="D13" s="56"/>
      <c r="E13" s="56"/>
      <c r="F13" s="56"/>
      <c r="G13" s="57"/>
      <c r="H13" s="9">
        <f>D4/H10</f>
        <v>0.13509393882810317</v>
      </c>
    </row>
  </sheetData>
  <sheetProtection/>
  <mergeCells count="2">
    <mergeCell ref="A1:H1"/>
    <mergeCell ref="A12:G12"/>
  </mergeCells>
  <printOptions/>
  <pageMargins left="0.4330708661417323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"/>
    </sheetView>
  </sheetViews>
  <sheetFormatPr defaultColWidth="9.00390625" defaultRowHeight="15.75"/>
  <cols>
    <col min="2" max="2" width="6.00390625" style="0" customWidth="1"/>
    <col min="3" max="3" width="17.75390625" style="0" customWidth="1"/>
    <col min="4" max="4" width="12.125" style="0" bestFit="1" customWidth="1"/>
    <col min="6" max="6" width="6.625" style="0" customWidth="1"/>
    <col min="7" max="7" width="19.375" style="0" customWidth="1"/>
  </cols>
  <sheetData>
    <row r="1" spans="1:8" ht="17.25">
      <c r="A1" s="88" t="s">
        <v>190</v>
      </c>
      <c r="B1" s="88"/>
      <c r="C1" s="88"/>
      <c r="D1" s="88"/>
      <c r="E1" s="88"/>
      <c r="F1" s="88"/>
      <c r="G1" s="88"/>
      <c r="H1" s="88"/>
    </row>
    <row r="2" spans="1:8" ht="15">
      <c r="A2" s="54" t="s">
        <v>201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82</v>
      </c>
      <c r="B4" s="31" t="s">
        <v>81</v>
      </c>
      <c r="C4" s="32" t="s">
        <v>19</v>
      </c>
      <c r="D4" s="33"/>
      <c r="E4" s="31" t="s">
        <v>39</v>
      </c>
      <c r="F4" s="31" t="s">
        <v>122</v>
      </c>
      <c r="G4" s="32" t="s">
        <v>141</v>
      </c>
      <c r="H4" s="33"/>
    </row>
    <row r="5" spans="1:8" s="34" customFormat="1" ht="45" customHeight="1">
      <c r="A5" s="31" t="s">
        <v>36</v>
      </c>
      <c r="B5" s="31" t="s">
        <v>37</v>
      </c>
      <c r="C5" s="72" t="s">
        <v>139</v>
      </c>
      <c r="D5" s="74"/>
      <c r="E5" s="31" t="s">
        <v>30</v>
      </c>
      <c r="F5" s="31" t="s">
        <v>79</v>
      </c>
      <c r="G5" s="32" t="s">
        <v>80</v>
      </c>
      <c r="H5" s="33"/>
    </row>
    <row r="6" spans="1:8" s="34" customFormat="1" ht="45" customHeight="1">
      <c r="A6" s="31"/>
      <c r="B6" s="31"/>
      <c r="C6" s="32"/>
      <c r="D6" s="33"/>
      <c r="E6" s="31"/>
      <c r="F6" s="31" t="s">
        <v>52</v>
      </c>
      <c r="G6" s="32" t="s">
        <v>83</v>
      </c>
      <c r="H6" s="33"/>
    </row>
    <row r="7" spans="1:8" s="34" customFormat="1" ht="45" customHeight="1">
      <c r="A7" s="31"/>
      <c r="B7" s="31"/>
      <c r="C7" s="32"/>
      <c r="D7" s="33"/>
      <c r="E7" s="31"/>
      <c r="F7" s="31" t="s">
        <v>52</v>
      </c>
      <c r="G7" s="32" t="s">
        <v>102</v>
      </c>
      <c r="H7" s="33"/>
    </row>
    <row r="8" spans="1:8" s="34" customFormat="1" ht="45" customHeight="1">
      <c r="A8" s="31"/>
      <c r="B8" s="31"/>
      <c r="C8" s="32"/>
      <c r="D8" s="33"/>
      <c r="E8" s="31"/>
      <c r="F8" s="31"/>
      <c r="G8" s="32"/>
      <c r="H8" s="33"/>
    </row>
    <row r="9" spans="1:8" ht="15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ht="15">
      <c r="A10" s="29"/>
      <c r="B10" s="29"/>
      <c r="C10" s="30"/>
      <c r="D10" s="30"/>
      <c r="E10" s="29"/>
      <c r="F10" s="29"/>
      <c r="G10" s="30"/>
      <c r="H10" s="30"/>
    </row>
    <row r="11" spans="1:8" ht="15">
      <c r="A11" s="89" t="s">
        <v>40</v>
      </c>
      <c r="B11" s="90"/>
      <c r="C11" s="90"/>
      <c r="D11" s="90"/>
      <c r="E11" s="90"/>
      <c r="F11" s="90"/>
      <c r="G11" s="91"/>
      <c r="H11" s="9" t="e">
        <f>PRODUCT(D9,1/H9)</f>
        <v>#DIV/0!</v>
      </c>
    </row>
    <row r="12" spans="1:8" ht="15">
      <c r="A12" s="89" t="s">
        <v>118</v>
      </c>
      <c r="B12" s="90"/>
      <c r="C12" s="90"/>
      <c r="D12" s="90"/>
      <c r="E12" s="90"/>
      <c r="F12" s="90"/>
      <c r="G12" s="91"/>
      <c r="H12" s="9" t="e">
        <f>D4/H9</f>
        <v>#DIV/0!</v>
      </c>
    </row>
  </sheetData>
  <sheetProtection/>
  <mergeCells count="3">
    <mergeCell ref="A1:H1"/>
    <mergeCell ref="A11:G11"/>
    <mergeCell ref="A12:G12"/>
  </mergeCells>
  <printOptions horizontalCentered="1" verticalCentered="1"/>
  <pageMargins left="0.5118110236220472" right="0.2755905511811024" top="0.9448818897637796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gori</dc:creator>
  <cp:keywords/>
  <dc:description/>
  <cp:lastModifiedBy>albaritasabot</cp:lastModifiedBy>
  <cp:lastPrinted>2018-05-15T10:10:06Z</cp:lastPrinted>
  <dcterms:created xsi:type="dcterms:W3CDTF">2002-08-21T07:08:11Z</dcterms:created>
  <dcterms:modified xsi:type="dcterms:W3CDTF">2019-02-08T07:08:41Z</dcterms:modified>
  <cp:category/>
  <cp:version/>
  <cp:contentType/>
  <cp:contentStatus/>
</cp:coreProperties>
</file>